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500111_Kalan Sira/BFA25001-10011 Travaux Latrines/2_CSC/"/>
    </mc:Choice>
  </mc:AlternateContent>
  <xr:revisionPtr revIDLastSave="69" documentId="8_{4908DC14-C108-454F-84C7-96A3E6C08977}" xr6:coauthVersionLast="47" xr6:coauthVersionMax="47" xr10:uidLastSave="{761EB4B2-FAA2-47CD-90A0-9ED2480B3641}"/>
  <bookViews>
    <workbookView xWindow="-108" yWindow="-108" windowWidth="23256" windowHeight="12456" tabRatio="597" firstSheet="4" activeTab="7" xr2:uid="{37849344-9A3E-4347-B4DD-A485DCEBAA33}"/>
  </bookViews>
  <sheets>
    <sheet name="VIP 03cabines_GHM_PMR" sheetId="16" r:id="rId1"/>
    <sheet name="VIP 02cabines_GHM_PMR" sheetId="19" r:id="rId2"/>
    <sheet name="VIP 04cabines_PMR" sheetId="24" r:id="rId3"/>
    <sheet name="VIP 03cabines_PMR" sheetId="29" r:id="rId4"/>
    <sheet name="VIP 02cabines_PMR" sheetId="30" r:id="rId5"/>
    <sheet name="recap des realisations neuves" sheetId="37" r:id="rId6"/>
    <sheet name="Recap LPRC" sheetId="41" r:id="rId7"/>
    <sheet name="Récap Banfora" sheetId="42" r:id="rId8"/>
    <sheet name="Récap Dédougou" sheetId="43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29" l="1"/>
  <c r="F78" i="29" s="1"/>
  <c r="F69" i="29"/>
  <c r="F70" i="29"/>
  <c r="F71" i="29"/>
  <c r="F72" i="29"/>
  <c r="F73" i="29"/>
  <c r="F74" i="29"/>
  <c r="F75" i="29"/>
  <c r="F76" i="29"/>
  <c r="F68" i="29"/>
  <c r="F77" i="24"/>
  <c r="F77" i="30"/>
  <c r="C9" i="43"/>
  <c r="C11" i="42"/>
  <c r="C11" i="41"/>
  <c r="C12" i="37"/>
  <c r="F76" i="30"/>
  <c r="F75" i="30"/>
  <c r="F74" i="30"/>
  <c r="F73" i="30"/>
  <c r="F71" i="30"/>
  <c r="F70" i="30"/>
  <c r="F69" i="30"/>
  <c r="F68" i="30"/>
  <c r="F78" i="30" s="1"/>
  <c r="F69" i="24" l="1"/>
  <c r="F70" i="24"/>
  <c r="F71" i="24"/>
  <c r="F73" i="24"/>
  <c r="F74" i="24"/>
  <c r="F75" i="24"/>
  <c r="F76" i="24"/>
  <c r="F68" i="24"/>
  <c r="F78" i="24" s="1"/>
  <c r="F34" i="30" l="1"/>
  <c r="F34" i="29"/>
  <c r="D14" i="29"/>
  <c r="F14" i="29" s="1"/>
  <c r="F65" i="30"/>
  <c r="F64" i="30"/>
  <c r="F63" i="30"/>
  <c r="F62" i="30"/>
  <c r="F61" i="30"/>
  <c r="F60" i="30"/>
  <c r="F59" i="30"/>
  <c r="F58" i="30"/>
  <c r="F57" i="30"/>
  <c r="F56" i="30"/>
  <c r="F55" i="30"/>
  <c r="F52" i="30"/>
  <c r="F51" i="30"/>
  <c r="F50" i="30"/>
  <c r="F49" i="30"/>
  <c r="F48" i="30"/>
  <c r="F45" i="30"/>
  <c r="F44" i="30"/>
  <c r="F46" i="30" s="1"/>
  <c r="F41" i="30"/>
  <c r="F42" i="30" s="1"/>
  <c r="F38" i="30"/>
  <c r="F37" i="30"/>
  <c r="F33" i="30"/>
  <c r="F30" i="30"/>
  <c r="F29" i="30"/>
  <c r="F28" i="30"/>
  <c r="F27" i="30"/>
  <c r="F26" i="30"/>
  <c r="F25" i="30"/>
  <c r="F24" i="30"/>
  <c r="F23" i="30"/>
  <c r="F20" i="30"/>
  <c r="F19" i="30"/>
  <c r="F18" i="30"/>
  <c r="F17" i="30"/>
  <c r="F16" i="30"/>
  <c r="F15" i="30"/>
  <c r="F14" i="30"/>
  <c r="F11" i="30"/>
  <c r="F10" i="30"/>
  <c r="F9" i="30"/>
  <c r="F8" i="30"/>
  <c r="F7" i="30"/>
  <c r="F6" i="30"/>
  <c r="F5" i="30"/>
  <c r="F65" i="29"/>
  <c r="F64" i="29"/>
  <c r="F63" i="29"/>
  <c r="F62" i="29"/>
  <c r="F61" i="29"/>
  <c r="F60" i="29"/>
  <c r="F59" i="29"/>
  <c r="F58" i="29"/>
  <c r="F57" i="29"/>
  <c r="F56" i="29"/>
  <c r="F55" i="29"/>
  <c r="F52" i="29"/>
  <c r="F51" i="29"/>
  <c r="F50" i="29"/>
  <c r="F49" i="29"/>
  <c r="F48" i="29"/>
  <c r="F45" i="29"/>
  <c r="F44" i="29"/>
  <c r="F41" i="29"/>
  <c r="F42" i="29" s="1"/>
  <c r="F38" i="29"/>
  <c r="F37" i="29"/>
  <c r="F39" i="29" s="1"/>
  <c r="F33" i="29"/>
  <c r="F35" i="29" s="1"/>
  <c r="F30" i="29"/>
  <c r="F29" i="29"/>
  <c r="F28" i="29"/>
  <c r="F27" i="29"/>
  <c r="F26" i="29"/>
  <c r="F25" i="29"/>
  <c r="F24" i="29"/>
  <c r="F23" i="29"/>
  <c r="F20" i="29"/>
  <c r="F19" i="29"/>
  <c r="F18" i="29"/>
  <c r="F17" i="29"/>
  <c r="F16" i="29"/>
  <c r="F15" i="29"/>
  <c r="F11" i="29"/>
  <c r="F10" i="29"/>
  <c r="F9" i="29"/>
  <c r="F8" i="29"/>
  <c r="F7" i="29"/>
  <c r="F6" i="29"/>
  <c r="F5" i="29"/>
  <c r="F35" i="30" l="1"/>
  <c r="F66" i="30"/>
  <c r="F39" i="30"/>
  <c r="F53" i="30"/>
  <c r="F31" i="30"/>
  <c r="F21" i="30"/>
  <c r="F12" i="30"/>
  <c r="F66" i="29"/>
  <c r="F53" i="29"/>
  <c r="F46" i="29"/>
  <c r="F31" i="29"/>
  <c r="F21" i="29"/>
  <c r="F12" i="29"/>
  <c r="D14" i="24"/>
  <c r="F79" i="29" l="1"/>
  <c r="F79" i="30"/>
  <c r="F65" i="24"/>
  <c r="F64" i="24"/>
  <c r="F63" i="24"/>
  <c r="F62" i="24"/>
  <c r="F61" i="24"/>
  <c r="F60" i="24"/>
  <c r="F59" i="24"/>
  <c r="F58" i="24"/>
  <c r="F57" i="24"/>
  <c r="F56" i="24"/>
  <c r="F55" i="24"/>
  <c r="F52" i="24"/>
  <c r="F51" i="24"/>
  <c r="F50" i="24"/>
  <c r="F49" i="24"/>
  <c r="F48" i="24"/>
  <c r="F45" i="24"/>
  <c r="F44" i="24"/>
  <c r="F41" i="24"/>
  <c r="F42" i="24" s="1"/>
  <c r="D38" i="24"/>
  <c r="F38" i="24" s="1"/>
  <c r="F37" i="24"/>
  <c r="F39" i="24" s="1"/>
  <c r="F34" i="24"/>
  <c r="F33" i="24"/>
  <c r="F30" i="24"/>
  <c r="F29" i="24"/>
  <c r="F28" i="24"/>
  <c r="F27" i="24"/>
  <c r="F26" i="24"/>
  <c r="F25" i="24"/>
  <c r="F24" i="24"/>
  <c r="F23" i="24"/>
  <c r="F20" i="24"/>
  <c r="F19" i="24"/>
  <c r="F18" i="24"/>
  <c r="F17" i="24"/>
  <c r="F16" i="24"/>
  <c r="F15" i="24"/>
  <c r="F14" i="24"/>
  <c r="F11" i="24"/>
  <c r="D10" i="24"/>
  <c r="F10" i="24" s="1"/>
  <c r="F9" i="24"/>
  <c r="F8" i="24"/>
  <c r="F7" i="24"/>
  <c r="F6" i="24"/>
  <c r="F5" i="24"/>
  <c r="D27" i="19"/>
  <c r="D25" i="19"/>
  <c r="F25" i="19" s="1"/>
  <c r="D16" i="19"/>
  <c r="F16" i="19" s="1"/>
  <c r="D14" i="19"/>
  <c r="D7" i="19"/>
  <c r="F76" i="19"/>
  <c r="F75" i="19"/>
  <c r="F74" i="19"/>
  <c r="F73" i="19"/>
  <c r="F72" i="19"/>
  <c r="F71" i="19"/>
  <c r="F70" i="19"/>
  <c r="F69" i="19"/>
  <c r="F68" i="19"/>
  <c r="F67" i="19"/>
  <c r="F66" i="19"/>
  <c r="F63" i="19"/>
  <c r="F62" i="19"/>
  <c r="F61" i="19"/>
  <c r="F60" i="19"/>
  <c r="F59" i="19"/>
  <c r="F58" i="19"/>
  <c r="F57" i="19"/>
  <c r="F56" i="19"/>
  <c r="F53" i="19"/>
  <c r="F52" i="19"/>
  <c r="F51" i="19"/>
  <c r="F50" i="19"/>
  <c r="F49" i="19"/>
  <c r="F54" i="19" s="1"/>
  <c r="F46" i="19"/>
  <c r="F45" i="19"/>
  <c r="F47" i="19" s="1"/>
  <c r="F42" i="19"/>
  <c r="F43" i="19" s="1"/>
  <c r="F39" i="19"/>
  <c r="F38" i="19"/>
  <c r="F35" i="19"/>
  <c r="F34" i="19"/>
  <c r="F36" i="19" s="1"/>
  <c r="F31" i="19"/>
  <c r="F30" i="19"/>
  <c r="F29" i="19"/>
  <c r="F28" i="19"/>
  <c r="F27" i="19"/>
  <c r="F26" i="19"/>
  <c r="F24" i="19"/>
  <c r="F21" i="19"/>
  <c r="F20" i="19"/>
  <c r="F19" i="19"/>
  <c r="F18" i="19"/>
  <c r="F17" i="19"/>
  <c r="F15" i="19"/>
  <c r="F14" i="19"/>
  <c r="F11" i="19"/>
  <c r="F10" i="19"/>
  <c r="F9" i="19"/>
  <c r="F8" i="19"/>
  <c r="F7" i="19"/>
  <c r="F6" i="19"/>
  <c r="F5" i="19"/>
  <c r="F40" i="19" l="1"/>
  <c r="F64" i="19"/>
  <c r="D11" i="37"/>
  <c r="E11" i="37" s="1"/>
  <c r="D10" i="42"/>
  <c r="E10" i="42" s="1"/>
  <c r="D10" i="41"/>
  <c r="E10" i="41" s="1"/>
  <c r="E10" i="37"/>
  <c r="E9" i="42"/>
  <c r="E9" i="41"/>
  <c r="F53" i="24"/>
  <c r="F66" i="24"/>
  <c r="F46" i="24"/>
  <c r="F31" i="24"/>
  <c r="F35" i="24"/>
  <c r="F21" i="24"/>
  <c r="F12" i="24"/>
  <c r="F32" i="19"/>
  <c r="F22" i="19"/>
  <c r="F12" i="19"/>
  <c r="F77" i="19"/>
  <c r="F79" i="24" l="1"/>
  <c r="F78" i="19"/>
  <c r="F73" i="16"/>
  <c r="F74" i="16"/>
  <c r="F75" i="16"/>
  <c r="F76" i="16"/>
  <c r="F6" i="16"/>
  <c r="F8" i="16"/>
  <c r="F9" i="16"/>
  <c r="F11" i="16"/>
  <c r="F15" i="16"/>
  <c r="F17" i="16"/>
  <c r="F18" i="16"/>
  <c r="F19" i="16"/>
  <c r="F20" i="16"/>
  <c r="F21" i="16"/>
  <c r="F24" i="16"/>
  <c r="F26" i="16"/>
  <c r="F27" i="16"/>
  <c r="F28" i="16"/>
  <c r="F29" i="16"/>
  <c r="F30" i="16"/>
  <c r="F31" i="16"/>
  <c r="F34" i="16"/>
  <c r="F35" i="16"/>
  <c r="F38" i="16"/>
  <c r="F42" i="16"/>
  <c r="F43" i="16" s="1"/>
  <c r="F45" i="16"/>
  <c r="F46" i="16"/>
  <c r="F49" i="16"/>
  <c r="F50" i="16"/>
  <c r="F51" i="16"/>
  <c r="F52" i="16"/>
  <c r="F53" i="16"/>
  <c r="F56" i="16"/>
  <c r="F57" i="16"/>
  <c r="F58" i="16"/>
  <c r="F59" i="16"/>
  <c r="F60" i="16"/>
  <c r="F61" i="16"/>
  <c r="F62" i="16"/>
  <c r="F63" i="16"/>
  <c r="F66" i="16"/>
  <c r="F67" i="16"/>
  <c r="F68" i="16"/>
  <c r="F69" i="16"/>
  <c r="F70" i="16"/>
  <c r="F71" i="16"/>
  <c r="F72" i="16"/>
  <c r="F5" i="16"/>
  <c r="D39" i="16"/>
  <c r="F39" i="16" s="1"/>
  <c r="F25" i="16"/>
  <c r="F16" i="16"/>
  <c r="D14" i="16"/>
  <c r="F14" i="16" s="1"/>
  <c r="D10" i="16"/>
  <c r="F10" i="16" s="1"/>
  <c r="D7" i="16"/>
  <c r="F7" i="16" s="1"/>
  <c r="E8" i="43" l="1"/>
  <c r="E9" i="37"/>
  <c r="E8" i="37"/>
  <c r="E7" i="43"/>
  <c r="E9" i="43" s="1"/>
  <c r="E8" i="42"/>
  <c r="E8" i="41"/>
  <c r="F40" i="16"/>
  <c r="F77" i="16"/>
  <c r="F47" i="16"/>
  <c r="F22" i="16"/>
  <c r="F36" i="16"/>
  <c r="F54" i="16"/>
  <c r="F32" i="16"/>
  <c r="F64" i="16"/>
  <c r="F12" i="16"/>
  <c r="F78" i="16" l="1"/>
  <c r="E7" i="42" l="1"/>
  <c r="E11" i="42" s="1"/>
  <c r="E7" i="41"/>
  <c r="E11" i="41" s="1"/>
  <c r="E7" i="37"/>
  <c r="E12" i="37" s="1"/>
</calcChain>
</file>

<file path=xl/sharedStrings.xml><?xml version="1.0" encoding="utf-8"?>
<sst xmlns="http://schemas.openxmlformats.org/spreadsheetml/2006/main" count="779" uniqueCount="140">
  <si>
    <t>Devis quantitatif et estimatif de VIP 05 Cabines (03 cabines de defecation + 01 cabine de GHM + 01 cabine de PMR) pour filles</t>
  </si>
  <si>
    <t>N°</t>
  </si>
  <si>
    <t>DESIGNATION</t>
  </si>
  <si>
    <t>UNITÉ</t>
  </si>
  <si>
    <t>QUANTITÉS</t>
  </si>
  <si>
    <t>PRIX UNITAIRE</t>
  </si>
  <si>
    <t>PRIX TOTAL</t>
  </si>
  <si>
    <t>I</t>
  </si>
  <si>
    <t>I/ TERRASSEMENT</t>
  </si>
  <si>
    <t>Décapage et nivellement 1m au pourtour de l'emprise</t>
  </si>
  <si>
    <t>m2</t>
  </si>
  <si>
    <t>Implantation</t>
  </si>
  <si>
    <t>ff</t>
  </si>
  <si>
    <t xml:space="preserve">Fouilles en puit pour fosses latrines +puisards </t>
  </si>
  <si>
    <t>m3</t>
  </si>
  <si>
    <t>Fouilles en rigole pour fondations de murs</t>
  </si>
  <si>
    <t>Remblai hydraulique bien compacté autour des fosses</t>
  </si>
  <si>
    <t xml:space="preserve">Remblai compacté sans apport latéritique sous dallage </t>
  </si>
  <si>
    <t>Nettoyage de chantier</t>
  </si>
  <si>
    <t>Sous total I</t>
  </si>
  <si>
    <t>II</t>
  </si>
  <si>
    <t>II/ INFRASTRUCTURE</t>
  </si>
  <si>
    <t>Béton de propreté dosé à 150 kg/m3 pour semelles de latrine et puisard épais=0,05m</t>
  </si>
  <si>
    <t>Béton armé dosé à 350 kg/m3 pour semelles filantes sous murs pour latrine</t>
  </si>
  <si>
    <t>Maçonnerie d'agglos pleins de 15x20x40 cm (fosse + soubassement) latrine + puisards + cabine</t>
  </si>
  <si>
    <t>Béton armé dosé à 350 kg/m3 pour poteaux (fosse)</t>
  </si>
  <si>
    <t>Béton armé dosé à 350 kg/m3 pour poutre de 15x30ht au dessus des briques pleines et sous les agglos creux y compris toutes sujetions</t>
  </si>
  <si>
    <t>Béton armé dosé à 350 kg/m3 pour dalle au dessus de la fosse d'épaisseur 10cm compris toutes sujetions</t>
  </si>
  <si>
    <t>Enduits lisse étanche sur murs intérieurs (fosse)</t>
  </si>
  <si>
    <t>Ensemble puisard (cailloux sauvage + tuyaux de vidange de diam. 110 et epaisseur 1,5cm) profondeur de 200cm y compris toutes sujetions</t>
  </si>
  <si>
    <t>Ens</t>
  </si>
  <si>
    <t>Sous total II</t>
  </si>
  <si>
    <t>III</t>
  </si>
  <si>
    <t>III/ SUPERSTRUCTURE</t>
  </si>
  <si>
    <t>Béton armé dosé à 350 kg/m3 pour raidisseurs pour cabine</t>
  </si>
  <si>
    <t>Béton légèrement armé dosé à 300 kg/m3 pour dallage + chape + marche + rampe + bèche y compris toutes sujetions</t>
  </si>
  <si>
    <t>Béton armé dosé à 350 kg/m3 pour chainage et appui de mur d'intimidité de 15x10ht y compris toutes sujetions</t>
  </si>
  <si>
    <t>Maçonnerie d'agglos creux de 15x20x40cm Har=2,3m, Hav=2,5m ; Harpmr=2,3m et Havpmr=2,7m</t>
  </si>
  <si>
    <t>Maçonnerie de claustras d'aération type boite à lettre (80x60ht) équipé d'un grillage anti moutique y compris toutes sujétions</t>
  </si>
  <si>
    <t>Maçonnerie de claustras de ventilation y compris grillage +toutes sujétions</t>
  </si>
  <si>
    <t>U</t>
  </si>
  <si>
    <t>Enduits sur murs intérieurs et extérieurs des cabines</t>
  </si>
  <si>
    <t>Enduit tyrolien extérieurs y compris signalitiques "filles" PRM et GHM</t>
  </si>
  <si>
    <t>Sous total III</t>
  </si>
  <si>
    <t>IV</t>
  </si>
  <si>
    <t>IV/ MENUISERIE MÉTALLIQUE ET BOIS</t>
  </si>
  <si>
    <t>Porte à châssis métallique un battant pleine 80 x 2,00 m compris anti-rouille, toutes sujétions (avec des boucles soudées sur les portes, et 2 cadenas)</t>
  </si>
  <si>
    <t>Porte à châssis métallique un battant pleine 90 x 2,00 m compris anti-rouille, toutes sujétions (avec des boucles soudées sur les portes, et 2 cadenas)</t>
  </si>
  <si>
    <t>Sous total IV</t>
  </si>
  <si>
    <t>V</t>
  </si>
  <si>
    <t>V/ CHARPENTE - COUVERTURE</t>
  </si>
  <si>
    <t>Fourniture et pose de charpente en tube rectangulaire lourd (1,5mm) de 40x80 y compris toutes sujétions</t>
  </si>
  <si>
    <t>ml</t>
  </si>
  <si>
    <t>Couverture en tôles prélaqué 35/100 y compris toutes sujétions</t>
  </si>
  <si>
    <t>Sous total V</t>
  </si>
  <si>
    <t>VI</t>
  </si>
  <si>
    <t>VI/ REVÊTEMENT ET ÉTANCHÉITÉ</t>
  </si>
  <si>
    <t>Relevé d'étanchéité au paxaluminium de 40</t>
  </si>
  <si>
    <t>Sous total VI</t>
  </si>
  <si>
    <t>VII</t>
  </si>
  <si>
    <t>VII/ PEINTURE</t>
  </si>
  <si>
    <t>Peinture a huile sur murs intérieur des cabines de couleur rouge, gris ou jaune</t>
  </si>
  <si>
    <t>Peinture glycéro sur menuiserie métallique (portes + garde corps) de couleur rouge,  gris ou jaune</t>
  </si>
  <si>
    <t>Sous total VII</t>
  </si>
  <si>
    <t>VIII</t>
  </si>
  <si>
    <t>VIII/ AMENAGEMENT CABINE PMR</t>
  </si>
  <si>
    <t>Fourniture et pose de siège PMR en béton armé moulé de hauteur 40cm y compris toutes sujétions</t>
  </si>
  <si>
    <t>Barre de soutien en tube rond lourd de 40 de hauteur 60cm fixé contre le sol et le mur (L=80cm)</t>
  </si>
  <si>
    <t>Barre de soutien en tube rond lourd de 40 fixé contre le mur (L=80cm)</t>
  </si>
  <si>
    <t>Garde corps en tube rond lourd de 40mm (Ht 80 cm du sol)</t>
  </si>
  <si>
    <t>Main courante en tube rond lourd de 40mm  (Ht 80 cm du sol)</t>
  </si>
  <si>
    <t>Sous total VIII</t>
  </si>
  <si>
    <t>IX</t>
  </si>
  <si>
    <t>IX/ AMENAGEMENT CABINE GHM</t>
  </si>
  <si>
    <t>Banquette 50 cm X 30cm sur 50cm de hauteur en béton armé dosé à 350kg/m3 y compris toutes sujetions</t>
  </si>
  <si>
    <t>Ensemble de barre métallique en tube rond lourd de 40 pour acrochage des habits</t>
  </si>
  <si>
    <t>Fourniture et pose de carreaux sur sol de 30x30, banquette et sol de l'aire de lavage (en cuvette de -5cm)</t>
  </si>
  <si>
    <t>Fourniture et pose de carreaux faiences de 15x25 sur murs a hauteur 2,00m y compris toutes sujetions</t>
  </si>
  <si>
    <t>Regard de visite de 60x45x20ht  avec couvercle en béton armé y compris toutes sujétions</t>
  </si>
  <si>
    <t>Aménagement orifice d'évacuation des serviettes usagées en béton moulé de 40x40x40ht (trous 20x20) y compris fermeture metallique et toutes sujetions</t>
  </si>
  <si>
    <t>Fourniture et pose de reservations de tuyauterie pour alimentation et evacuation y compris raccorment au reseau d'alimentation et d'évacuation et toutes sujétions</t>
  </si>
  <si>
    <t>Fourniture et pose de syphon et porte savon y compris toutes sujétions</t>
  </si>
  <si>
    <t>Sous total IX</t>
  </si>
  <si>
    <t>X</t>
  </si>
  <si>
    <t>X Dispositif de lave mains et amenagement</t>
  </si>
  <si>
    <t>Maconnerie en briques pleines pour support du reservoir d'eau de 20 l de dimensions 50x50 (hauteur 70cm) avec crépissage y compris toutes sujetions</t>
  </si>
  <si>
    <t>m²</t>
  </si>
  <si>
    <t>Fourniture et pose de reservoir en béton armé de 20l muni d'une fermeture metallique avec cadenas et d'un robinet de puisage</t>
  </si>
  <si>
    <t>u</t>
  </si>
  <si>
    <t>Amenagement de l'aire de lavage de mains de 120x120 en cuvette de -5cm avec une chape lissée y compris toutes sujetions</t>
  </si>
  <si>
    <t>ens</t>
  </si>
  <si>
    <t>Fourniture et pose de reseau d'evacuation d'eau en PVC de 63mm y compris syphon de sol et toutes sujetions</t>
  </si>
  <si>
    <t>Ensemble realisation d'un puisard de diametre 80cm et profondeuir 120cm et remplir de moellons avec une dalle de couverture</t>
  </si>
  <si>
    <t>Fourniture et pose de pavés de luxe de 30x30 d'épaisseur 7cm sur une largeur de 120cm autour des latrines (reliant les cabines au dispositif de lavage de mains) y compris pose de bordure et toutes sujétions</t>
  </si>
  <si>
    <t>Ensemble de caligraphie pour les cabines pour PMR; GHM; dispositif de laves mains, Nom du projet, dessins sur murs, dessins de jeux sur pavé y compris toutes sujetions</t>
  </si>
  <si>
    <t xml:space="preserve">Fourniture de sceau a eau dur de 15l </t>
  </si>
  <si>
    <t>Fourniture d'un gobelet de 50cl</t>
  </si>
  <si>
    <t>Fourniture d'un bidon vide de 20 l</t>
  </si>
  <si>
    <t>Fourniture de boulloires</t>
  </si>
  <si>
    <t>Sous total X</t>
  </si>
  <si>
    <t>Total général HT</t>
  </si>
  <si>
    <t>Devis quantitatif et estimatif de VIP 04 Cabines (02 cabines de defecation + 01 cabine de GHM + 01 cabine de PMR) pour filles</t>
  </si>
  <si>
    <t>Décapage et nivellement 1 m au pourtour de l'emprise</t>
  </si>
  <si>
    <t>Béton armé dosé à 350 kg/m3 pour semelles filantes sous murs pour latrine (30cm x 20cm)</t>
  </si>
  <si>
    <t>Béton légèrement armé dosé à 300 kg/m3 pour dallage + chape lissée + marche + rampe + bèche y compris toutes sujetions</t>
  </si>
  <si>
    <t>Maçonnerie de claustras de ventilation de fosses y compris grillage +toutes sujétions</t>
  </si>
  <si>
    <t>IV/ MENUISERIE MÉTALLIQUE</t>
  </si>
  <si>
    <t>Fourniture et pose de carreaux faiences de 15x25 sur murs a hauteur 1,00m y compris toutes sujetions</t>
  </si>
  <si>
    <t>Fourniture et pose de syphons et portes savon y compris toutes sujétions</t>
  </si>
  <si>
    <t>Devis quantitatif et estimatif de VIP 05 Cabines (04 cabines de defecation + 01 cabine de PMR)</t>
  </si>
  <si>
    <t>Fouilles en puit pour fosses latrines</t>
  </si>
  <si>
    <t>Béton de propreté dosé à 150 kg/m3 pour semelles de latrine épais=0,05m</t>
  </si>
  <si>
    <t>Béton armé dosé à 350 kg/m3 pour semelles filantes sous murs pour latrine (30cm x 15cm)</t>
  </si>
  <si>
    <t>IX Dispositif de lave mains et amenagement</t>
  </si>
  <si>
    <t>IX Urinoir</t>
  </si>
  <si>
    <t>Béton Cyclopéen dosé à 250 kg/m3 pour semelles filantes sous murs (30cm x 20cm)</t>
  </si>
  <si>
    <t>Maçonnerie d'agglos pleins de 15x20x40 cm</t>
  </si>
  <si>
    <t>Maçonnerie d'agglos Creux de 15x20x40 cm pour soubassement</t>
  </si>
  <si>
    <t>Crepissage sur murs</t>
  </si>
  <si>
    <t>Fourniture et pose de carreaux sur sol de 30x30 y compris toutes sujetions</t>
  </si>
  <si>
    <t>Fourniture et pose de tuyauterie PVC de 63mm pour evacuation des urine dans la fosse y compris toutes sujétions</t>
  </si>
  <si>
    <t>Fourniture et pose de syphons y compris toutes sujétions</t>
  </si>
  <si>
    <t>Béton légèrement armé dosé a 300Kg/m3 pour dallage et rampe de 10cm d'épaisseur</t>
  </si>
  <si>
    <t>Devis quantitatif et estimatif de VIP 04 Cabines (03 cabines de defecation + 01 cabine de PMR)</t>
  </si>
  <si>
    <t>Devis quantitatif et estimatif de VIP 03 Cabines (02 cabines de defecation + 01 cabine de PMR)</t>
  </si>
  <si>
    <t>Récapitulatif des nouvelles latrines dans les EFTP</t>
  </si>
  <si>
    <t>N</t>
  </si>
  <si>
    <t>Nouvelle réalisation</t>
  </si>
  <si>
    <t>Nombre de Bloc</t>
  </si>
  <si>
    <t>Prix unitaire HTVA</t>
  </si>
  <si>
    <t>Montant HTVA</t>
  </si>
  <si>
    <t xml:space="preserve">un bloc de 05 cabines (03 cabines de défécation + 01 cabine PMR + 01 cabine GHM) avec un dispositif de lave main
</t>
  </si>
  <si>
    <t>un bloc de 05 cabines (04 cabines de défécation + 01 cabine PMR)  avec un dispositif de lave main</t>
  </si>
  <si>
    <t xml:space="preserve">Réaliser un bloc de 04 cabines (02 cabines de défécation + 01 cabine PMR + 01 cabine GHM) avec un dispositif de lave main, 
</t>
  </si>
  <si>
    <t>un bloc  04 cabines(03 cabines de défécation +01 cabine PMR),</t>
  </si>
  <si>
    <t>un bloc de 03 cabines (02 cabines de défécation + 01 cabine PMR)  avec un dispositif de lave main,</t>
  </si>
  <si>
    <t>TOTAL HTVA</t>
  </si>
  <si>
    <t>Récapitulatif des nouvelles latrines au LPRC Ouaga</t>
  </si>
  <si>
    <t>Récapitulatif des nouvelles latrines à Beyon Koné de Banfora</t>
  </si>
  <si>
    <t>Récapitulatif des nouvelles latrines à Nazi Boni de Dédougou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</si>
</sst>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0.0000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9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1" fontId="6" fillId="0" borderId="1" xfId="1" applyFont="1" applyBorder="1" applyAlignment="1">
      <alignment horizontal="center" vertical="top"/>
    </xf>
    <xf numFmtId="41" fontId="5" fillId="0" borderId="1" xfId="1" applyFont="1" applyBorder="1" applyAlignment="1">
      <alignment horizontal="center" vertical="top"/>
    </xf>
    <xf numFmtId="41" fontId="0" fillId="0" borderId="1" xfId="1" applyFont="1" applyBorder="1" applyAlignment="1">
      <alignment horizontal="center" vertical="top"/>
    </xf>
    <xf numFmtId="41" fontId="6" fillId="0" borderId="1" xfId="0" applyNumberFormat="1" applyFont="1" applyBorder="1" applyAlignment="1">
      <alignment vertical="top"/>
    </xf>
    <xf numFmtId="0" fontId="13" fillId="0" borderId="1" xfId="0" applyFont="1" applyBorder="1"/>
    <xf numFmtId="0" fontId="13" fillId="0" borderId="1" xfId="0" applyFont="1" applyBorder="1" applyAlignment="1">
      <alignment horizontal="center" vertical="top"/>
    </xf>
    <xf numFmtId="164" fontId="13" fillId="0" borderId="1" xfId="0" applyNumberFormat="1" applyFont="1" applyBorder="1" applyAlignment="1">
      <alignment horizontal="center" vertical="top"/>
    </xf>
    <xf numFmtId="41" fontId="13" fillId="0" borderId="1" xfId="1" applyFont="1" applyBorder="1" applyAlignment="1">
      <alignment horizontal="center" vertical="top"/>
    </xf>
    <xf numFmtId="41" fontId="13" fillId="0" borderId="1" xfId="0" applyNumberFormat="1" applyFont="1" applyBorder="1" applyAlignment="1">
      <alignment vertical="top"/>
    </xf>
    <xf numFmtId="0" fontId="12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1" fontId="10" fillId="0" borderId="1" xfId="0" applyNumberFormat="1" applyFont="1" applyBorder="1"/>
    <xf numFmtId="166" fontId="6" fillId="0" borderId="1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2" fontId="14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1" fontId="16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1" fontId="0" fillId="0" borderId="1" xfId="0" applyNumberFormat="1" applyBorder="1" applyAlignment="1">
      <alignment horizontal="left" vertical="center"/>
    </xf>
    <xf numFmtId="41" fontId="10" fillId="0" borderId="1" xfId="0" applyNumberFormat="1" applyFont="1" applyBorder="1" applyAlignment="1">
      <alignment horizontal="left" vertical="center"/>
    </xf>
    <xf numFmtId="41" fontId="0" fillId="0" borderId="0" xfId="0" applyNumberForma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477D3-81B7-4756-B997-A67F683C6B08}">
  <dimension ref="A1:AS181"/>
  <sheetViews>
    <sheetView zoomScaleNormal="100" workbookViewId="0">
      <pane ySplit="3" topLeftCell="A68" activePane="bottomLeft" state="frozen"/>
      <selection pane="bottomLeft" activeCell="H75" sqref="H75"/>
    </sheetView>
  </sheetViews>
  <sheetFormatPr baseColWidth="10" defaultColWidth="11.44140625" defaultRowHeight="14.4" x14ac:dyDescent="0.3"/>
  <cols>
    <col min="1" max="1" width="3.6640625" style="30" bestFit="1" customWidth="1"/>
    <col min="2" max="2" width="54.33203125" style="1" customWidth="1"/>
    <col min="3" max="3" width="8" style="2" customWidth="1"/>
    <col min="4" max="4" width="14.88671875" style="3" customWidth="1"/>
  </cols>
  <sheetData>
    <row r="1" spans="1:6" ht="36.6" customHeight="1" thickBot="1" x14ac:dyDescent="0.35">
      <c r="B1" s="73" t="s">
        <v>0</v>
      </c>
      <c r="C1" s="74"/>
      <c r="D1" s="74"/>
      <c r="E1" s="74"/>
      <c r="F1" s="75"/>
    </row>
    <row r="2" spans="1:6" ht="16.2" customHeight="1" x14ac:dyDescent="0.3">
      <c r="B2" s="29"/>
      <c r="C2" s="29"/>
      <c r="D2" s="29"/>
      <c r="E2" s="29"/>
      <c r="F2" s="29"/>
    </row>
    <row r="3" spans="1:6" s="4" customFormat="1" ht="27" customHeight="1" x14ac:dyDescent="0.35">
      <c r="A3" s="47" t="s">
        <v>1</v>
      </c>
      <c r="B3" s="47" t="s">
        <v>2</v>
      </c>
      <c r="C3" s="47" t="s">
        <v>3</v>
      </c>
      <c r="D3" s="48" t="s">
        <v>4</v>
      </c>
      <c r="E3" s="47" t="s">
        <v>5</v>
      </c>
      <c r="F3" s="47" t="s">
        <v>6</v>
      </c>
    </row>
    <row r="4" spans="1:6" s="5" customFormat="1" ht="15.6" x14ac:dyDescent="0.3">
      <c r="A4" s="49" t="s">
        <v>7</v>
      </c>
      <c r="B4" s="10" t="s">
        <v>8</v>
      </c>
      <c r="C4" s="11"/>
      <c r="D4" s="12"/>
      <c r="E4" s="12"/>
      <c r="F4" s="13"/>
    </row>
    <row r="5" spans="1:6" x14ac:dyDescent="0.3">
      <c r="A5" s="36">
        <v>1</v>
      </c>
      <c r="B5" s="14" t="s">
        <v>9</v>
      </c>
      <c r="C5" s="15" t="s">
        <v>10</v>
      </c>
      <c r="D5" s="21">
        <v>92.41</v>
      </c>
      <c r="E5" s="37"/>
      <c r="F5" s="40">
        <f>+D5*E5</f>
        <v>0</v>
      </c>
    </row>
    <row r="6" spans="1:6" x14ac:dyDescent="0.3">
      <c r="A6" s="36">
        <v>2</v>
      </c>
      <c r="B6" s="16" t="s">
        <v>11</v>
      </c>
      <c r="C6" s="15" t="s">
        <v>12</v>
      </c>
      <c r="D6" s="21">
        <v>1</v>
      </c>
      <c r="E6" s="37"/>
      <c r="F6" s="40">
        <f t="shared" ref="F6:F63" si="0">+D6*E6</f>
        <v>0</v>
      </c>
    </row>
    <row r="7" spans="1:6" x14ac:dyDescent="0.3">
      <c r="A7" s="36">
        <v>3</v>
      </c>
      <c r="B7" s="14" t="s">
        <v>13</v>
      </c>
      <c r="C7" s="15" t="s">
        <v>14</v>
      </c>
      <c r="D7" s="21">
        <f>41.1+2.261</f>
        <v>43.361000000000004</v>
      </c>
      <c r="E7" s="37"/>
      <c r="F7" s="40">
        <f t="shared" si="0"/>
        <v>0</v>
      </c>
    </row>
    <row r="8" spans="1:6" x14ac:dyDescent="0.3">
      <c r="A8" s="36">
        <v>4</v>
      </c>
      <c r="B8" s="16" t="s">
        <v>15</v>
      </c>
      <c r="C8" s="15" t="s">
        <v>14</v>
      </c>
      <c r="D8" s="21">
        <v>5.0999999999999996</v>
      </c>
      <c r="E8" s="37"/>
      <c r="F8" s="40">
        <f t="shared" si="0"/>
        <v>0</v>
      </c>
    </row>
    <row r="9" spans="1:6" x14ac:dyDescent="0.3">
      <c r="A9" s="36">
        <v>5</v>
      </c>
      <c r="B9" s="16" t="s">
        <v>16</v>
      </c>
      <c r="C9" s="15" t="s">
        <v>14</v>
      </c>
      <c r="D9" s="21">
        <v>3.78</v>
      </c>
      <c r="E9" s="37"/>
      <c r="F9" s="40">
        <f t="shared" si="0"/>
        <v>0</v>
      </c>
    </row>
    <row r="10" spans="1:6" x14ac:dyDescent="0.3">
      <c r="A10" s="36">
        <v>6</v>
      </c>
      <c r="B10" s="16" t="s">
        <v>17</v>
      </c>
      <c r="C10" s="15" t="s">
        <v>14</v>
      </c>
      <c r="D10" s="21">
        <f>2.52+0.387</f>
        <v>2.907</v>
      </c>
      <c r="E10" s="37"/>
      <c r="F10" s="40">
        <f t="shared" si="0"/>
        <v>0</v>
      </c>
    </row>
    <row r="11" spans="1:6" x14ac:dyDescent="0.3">
      <c r="A11" s="36">
        <v>7</v>
      </c>
      <c r="B11" s="16" t="s">
        <v>18</v>
      </c>
      <c r="C11" s="15" t="s">
        <v>12</v>
      </c>
      <c r="D11" s="21">
        <v>1</v>
      </c>
      <c r="E11" s="37"/>
      <c r="F11" s="40">
        <f t="shared" si="0"/>
        <v>0</v>
      </c>
    </row>
    <row r="12" spans="1:6" s="46" customFormat="1" x14ac:dyDescent="0.3">
      <c r="A12" s="50"/>
      <c r="B12" s="41" t="s">
        <v>19</v>
      </c>
      <c r="C12" s="42"/>
      <c r="D12" s="43"/>
      <c r="E12" s="44"/>
      <c r="F12" s="45">
        <f>SUM(F5:F11)</f>
        <v>0</v>
      </c>
    </row>
    <row r="13" spans="1:6" s="5" customFormat="1" ht="15.6" x14ac:dyDescent="0.3">
      <c r="A13" s="49" t="s">
        <v>20</v>
      </c>
      <c r="B13" s="10" t="s">
        <v>21</v>
      </c>
      <c r="C13" s="12"/>
      <c r="D13" s="22"/>
      <c r="E13" s="38"/>
      <c r="F13" s="40"/>
    </row>
    <row r="14" spans="1:6" ht="27.6" x14ac:dyDescent="0.3">
      <c r="A14" s="36">
        <v>1</v>
      </c>
      <c r="B14" s="17" t="s">
        <v>22</v>
      </c>
      <c r="C14" s="15" t="s">
        <v>14</v>
      </c>
      <c r="D14" s="23">
        <f>0.851+0.064</f>
        <v>0.91500000000000004</v>
      </c>
      <c r="E14" s="37"/>
      <c r="F14" s="40">
        <f t="shared" si="0"/>
        <v>0</v>
      </c>
    </row>
    <row r="15" spans="1:6" ht="27.6" x14ac:dyDescent="0.3">
      <c r="A15" s="36">
        <v>2</v>
      </c>
      <c r="B15" s="17" t="s">
        <v>23</v>
      </c>
      <c r="C15" s="15" t="s">
        <v>14</v>
      </c>
      <c r="D15" s="21">
        <v>2.5499999999999998</v>
      </c>
      <c r="E15" s="37"/>
      <c r="F15" s="40">
        <f t="shared" si="0"/>
        <v>0</v>
      </c>
    </row>
    <row r="16" spans="1:6" ht="27.6" x14ac:dyDescent="0.3">
      <c r="A16" s="36">
        <v>3</v>
      </c>
      <c r="B16" s="17" t="s">
        <v>24</v>
      </c>
      <c r="C16" s="15" t="s">
        <v>10</v>
      </c>
      <c r="D16" s="21">
        <v>68.400000000000006</v>
      </c>
      <c r="E16" s="37"/>
      <c r="F16" s="40">
        <f t="shared" si="0"/>
        <v>0</v>
      </c>
    </row>
    <row r="17" spans="1:6" x14ac:dyDescent="0.3">
      <c r="A17" s="36">
        <v>4</v>
      </c>
      <c r="B17" s="14" t="s">
        <v>25</v>
      </c>
      <c r="C17" s="15" t="s">
        <v>14</v>
      </c>
      <c r="D17" s="25">
        <v>0.51300000000000001</v>
      </c>
      <c r="E17" s="37"/>
      <c r="F17" s="40">
        <f t="shared" si="0"/>
        <v>0</v>
      </c>
    </row>
    <row r="18" spans="1:6" ht="33" customHeight="1" x14ac:dyDescent="0.3">
      <c r="A18" s="36">
        <v>5</v>
      </c>
      <c r="B18" s="14" t="s">
        <v>26</v>
      </c>
      <c r="C18" s="15" t="s">
        <v>14</v>
      </c>
      <c r="D18" s="25">
        <v>1.1240000000000001</v>
      </c>
      <c r="E18" s="37"/>
      <c r="F18" s="40">
        <f t="shared" si="0"/>
        <v>0</v>
      </c>
    </row>
    <row r="19" spans="1:6" ht="27.6" x14ac:dyDescent="0.3">
      <c r="A19" s="36">
        <v>6</v>
      </c>
      <c r="B19" s="14" t="s">
        <v>27</v>
      </c>
      <c r="C19" s="15" t="s">
        <v>14</v>
      </c>
      <c r="D19" s="25">
        <v>1.83</v>
      </c>
      <c r="E19" s="37"/>
      <c r="F19" s="40">
        <f t="shared" si="0"/>
        <v>0</v>
      </c>
    </row>
    <row r="20" spans="1:6" x14ac:dyDescent="0.3">
      <c r="A20" s="36">
        <v>7</v>
      </c>
      <c r="B20" s="18" t="s">
        <v>28</v>
      </c>
      <c r="C20" s="15" t="s">
        <v>10</v>
      </c>
      <c r="D20" s="21">
        <v>74</v>
      </c>
      <c r="E20" s="37"/>
      <c r="F20" s="40">
        <f t="shared" si="0"/>
        <v>0</v>
      </c>
    </row>
    <row r="21" spans="1:6" ht="29.4" customHeight="1" x14ac:dyDescent="0.3">
      <c r="A21" s="36">
        <v>8</v>
      </c>
      <c r="B21" s="14" t="s">
        <v>29</v>
      </c>
      <c r="C21" s="15" t="s">
        <v>30</v>
      </c>
      <c r="D21" s="21">
        <v>1</v>
      </c>
      <c r="E21" s="37"/>
      <c r="F21" s="40">
        <f t="shared" si="0"/>
        <v>0</v>
      </c>
    </row>
    <row r="22" spans="1:6" s="46" customFormat="1" x14ac:dyDescent="0.3">
      <c r="A22" s="50"/>
      <c r="B22" s="41" t="s">
        <v>31</v>
      </c>
      <c r="C22" s="42"/>
      <c r="D22" s="43"/>
      <c r="E22" s="44"/>
      <c r="F22" s="45">
        <f>SUM(F14:F21)</f>
        <v>0</v>
      </c>
    </row>
    <row r="23" spans="1:6" s="5" customFormat="1" ht="15.6" x14ac:dyDescent="0.3">
      <c r="A23" s="49" t="s">
        <v>32</v>
      </c>
      <c r="B23" s="19" t="s">
        <v>33</v>
      </c>
      <c r="C23" s="12"/>
      <c r="D23" s="22"/>
      <c r="E23" s="38"/>
      <c r="F23" s="40"/>
    </row>
    <row r="24" spans="1:6" x14ac:dyDescent="0.3">
      <c r="A24" s="36">
        <v>1</v>
      </c>
      <c r="B24" s="14" t="s">
        <v>34</v>
      </c>
      <c r="C24" s="15" t="s">
        <v>14</v>
      </c>
      <c r="D24" s="23">
        <v>1.139</v>
      </c>
      <c r="E24" s="37"/>
      <c r="F24" s="40">
        <f t="shared" si="0"/>
        <v>0</v>
      </c>
    </row>
    <row r="25" spans="1:6" ht="27.6" x14ac:dyDescent="0.3">
      <c r="A25" s="36">
        <v>2</v>
      </c>
      <c r="B25" s="14" t="s">
        <v>35</v>
      </c>
      <c r="C25" s="15" t="s">
        <v>14</v>
      </c>
      <c r="D25" s="21">
        <v>2.66</v>
      </c>
      <c r="E25" s="37"/>
      <c r="F25" s="40">
        <f t="shared" si="0"/>
        <v>0</v>
      </c>
    </row>
    <row r="26" spans="1:6" ht="27.6" x14ac:dyDescent="0.3">
      <c r="A26" s="36">
        <v>3</v>
      </c>
      <c r="B26" s="14" t="s">
        <v>36</v>
      </c>
      <c r="C26" s="15" t="s">
        <v>14</v>
      </c>
      <c r="D26" s="23">
        <v>0.53</v>
      </c>
      <c r="E26" s="37"/>
      <c r="F26" s="40">
        <f t="shared" si="0"/>
        <v>0</v>
      </c>
    </row>
    <row r="27" spans="1:6" ht="27.6" x14ac:dyDescent="0.3">
      <c r="A27" s="36">
        <v>4</v>
      </c>
      <c r="B27" s="14" t="s">
        <v>37</v>
      </c>
      <c r="C27" s="15" t="s">
        <v>10</v>
      </c>
      <c r="D27" s="21">
        <v>61.96</v>
      </c>
      <c r="E27" s="37"/>
      <c r="F27" s="40">
        <f t="shared" si="0"/>
        <v>0</v>
      </c>
    </row>
    <row r="28" spans="1:6" ht="27.6" x14ac:dyDescent="0.3">
      <c r="A28" s="36">
        <v>5</v>
      </c>
      <c r="B28" s="14" t="s">
        <v>38</v>
      </c>
      <c r="C28" s="15" t="s">
        <v>10</v>
      </c>
      <c r="D28" s="21">
        <v>2.4</v>
      </c>
      <c r="E28" s="37"/>
      <c r="F28" s="40">
        <f t="shared" si="0"/>
        <v>0</v>
      </c>
    </row>
    <row r="29" spans="1:6" ht="27.6" x14ac:dyDescent="0.3">
      <c r="A29" s="36">
        <v>6</v>
      </c>
      <c r="B29" s="14" t="s">
        <v>39</v>
      </c>
      <c r="C29" s="15" t="s">
        <v>40</v>
      </c>
      <c r="D29" s="21">
        <v>65</v>
      </c>
      <c r="E29" s="37"/>
      <c r="F29" s="40">
        <f t="shared" si="0"/>
        <v>0</v>
      </c>
    </row>
    <row r="30" spans="1:6" x14ac:dyDescent="0.3">
      <c r="A30" s="36">
        <v>7</v>
      </c>
      <c r="B30" s="14" t="s">
        <v>41</v>
      </c>
      <c r="C30" s="15" t="s">
        <v>10</v>
      </c>
      <c r="D30" s="21">
        <v>149.59</v>
      </c>
      <c r="E30" s="37"/>
      <c r="F30" s="40">
        <f t="shared" si="0"/>
        <v>0</v>
      </c>
    </row>
    <row r="31" spans="1:6" ht="27.6" x14ac:dyDescent="0.3">
      <c r="A31" s="36">
        <v>8</v>
      </c>
      <c r="B31" s="32" t="s">
        <v>42</v>
      </c>
      <c r="C31" s="15" t="s">
        <v>10</v>
      </c>
      <c r="D31" s="21">
        <v>80.78</v>
      </c>
      <c r="E31" s="37"/>
      <c r="F31" s="40">
        <f t="shared" si="0"/>
        <v>0</v>
      </c>
    </row>
    <row r="32" spans="1:6" s="46" customFormat="1" x14ac:dyDescent="0.3">
      <c r="A32" s="50"/>
      <c r="B32" s="41" t="s">
        <v>43</v>
      </c>
      <c r="C32" s="42"/>
      <c r="D32" s="43"/>
      <c r="E32" s="44"/>
      <c r="F32" s="45">
        <f>SUM(F24:F31)</f>
        <v>0</v>
      </c>
    </row>
    <row r="33" spans="1:45" s="6" customFormat="1" ht="15.6" x14ac:dyDescent="0.3">
      <c r="A33" s="31" t="s">
        <v>44</v>
      </c>
      <c r="B33" s="33" t="s">
        <v>45</v>
      </c>
      <c r="C33" s="20"/>
      <c r="D33" s="24"/>
      <c r="E33" s="37"/>
      <c r="F33" s="40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41.4" x14ac:dyDescent="0.3">
      <c r="A34" s="36">
        <v>1</v>
      </c>
      <c r="B34" s="32" t="s">
        <v>46</v>
      </c>
      <c r="C34" s="15" t="s">
        <v>40</v>
      </c>
      <c r="D34" s="21">
        <v>4</v>
      </c>
      <c r="E34" s="37"/>
      <c r="F34" s="40">
        <f t="shared" si="0"/>
        <v>0</v>
      </c>
    </row>
    <row r="35" spans="1:45" ht="41.4" x14ac:dyDescent="0.3">
      <c r="A35" s="36">
        <v>2</v>
      </c>
      <c r="B35" s="32" t="s">
        <v>47</v>
      </c>
      <c r="C35" s="15" t="s">
        <v>40</v>
      </c>
      <c r="D35" s="21">
        <v>1</v>
      </c>
      <c r="E35" s="37"/>
      <c r="F35" s="40">
        <f t="shared" si="0"/>
        <v>0</v>
      </c>
    </row>
    <row r="36" spans="1:45" s="46" customFormat="1" x14ac:dyDescent="0.3">
      <c r="A36" s="50"/>
      <c r="B36" s="41" t="s">
        <v>48</v>
      </c>
      <c r="C36" s="42"/>
      <c r="D36" s="43"/>
      <c r="E36" s="44"/>
      <c r="F36" s="45">
        <f>SUM(F34:F35)</f>
        <v>0</v>
      </c>
    </row>
    <row r="37" spans="1:45" x14ac:dyDescent="0.3">
      <c r="A37" s="51" t="s">
        <v>49</v>
      </c>
      <c r="B37" s="33" t="s">
        <v>50</v>
      </c>
      <c r="C37" s="15"/>
      <c r="D37" s="21"/>
      <c r="E37" s="37"/>
      <c r="F37" s="40"/>
    </row>
    <row r="38" spans="1:45" ht="27.6" x14ac:dyDescent="0.3">
      <c r="A38" s="36">
        <v>1</v>
      </c>
      <c r="B38" s="32" t="s">
        <v>51</v>
      </c>
      <c r="C38" s="15" t="s">
        <v>52</v>
      </c>
      <c r="D38" s="21">
        <v>16.8</v>
      </c>
      <c r="E38" s="37"/>
      <c r="F38" s="40">
        <f t="shared" si="0"/>
        <v>0</v>
      </c>
    </row>
    <row r="39" spans="1:45" x14ac:dyDescent="0.3">
      <c r="A39" s="36">
        <v>2</v>
      </c>
      <c r="B39" s="32" t="s">
        <v>53</v>
      </c>
      <c r="C39" s="15" t="s">
        <v>10</v>
      </c>
      <c r="D39" s="21">
        <f>10.53+5.2</f>
        <v>15.73</v>
      </c>
      <c r="E39" s="37"/>
      <c r="F39" s="40">
        <f t="shared" si="0"/>
        <v>0</v>
      </c>
    </row>
    <row r="40" spans="1:45" s="46" customFormat="1" x14ac:dyDescent="0.3">
      <c r="A40" s="50"/>
      <c r="B40" s="41" t="s">
        <v>54</v>
      </c>
      <c r="C40" s="42"/>
      <c r="D40" s="43"/>
      <c r="E40" s="44"/>
      <c r="F40" s="45">
        <f>SUM(F38:F39)</f>
        <v>0</v>
      </c>
    </row>
    <row r="41" spans="1:45" x14ac:dyDescent="0.3">
      <c r="A41" s="51" t="s">
        <v>55</v>
      </c>
      <c r="B41" s="33" t="s">
        <v>56</v>
      </c>
      <c r="C41" s="15"/>
      <c r="D41" s="21"/>
      <c r="E41" s="37"/>
      <c r="F41" s="40"/>
    </row>
    <row r="42" spans="1:45" x14ac:dyDescent="0.3">
      <c r="A42" s="36">
        <v>1</v>
      </c>
      <c r="B42" s="34" t="s">
        <v>57</v>
      </c>
      <c r="C42" s="15" t="s">
        <v>10</v>
      </c>
      <c r="D42" s="21">
        <v>5.28</v>
      </c>
      <c r="E42" s="37"/>
      <c r="F42" s="40">
        <f t="shared" si="0"/>
        <v>0</v>
      </c>
    </row>
    <row r="43" spans="1:45" s="46" customFormat="1" x14ac:dyDescent="0.3">
      <c r="A43" s="50"/>
      <c r="B43" s="41" t="s">
        <v>58</v>
      </c>
      <c r="C43" s="42"/>
      <c r="D43" s="43"/>
      <c r="E43" s="44"/>
      <c r="F43" s="45">
        <f>F42</f>
        <v>0</v>
      </c>
    </row>
    <row r="44" spans="1:45" x14ac:dyDescent="0.3">
      <c r="A44" s="51" t="s">
        <v>59</v>
      </c>
      <c r="B44" s="33" t="s">
        <v>60</v>
      </c>
      <c r="C44" s="15"/>
      <c r="D44" s="21"/>
      <c r="E44" s="37"/>
      <c r="F44" s="40"/>
    </row>
    <row r="45" spans="1:45" ht="27.6" x14ac:dyDescent="0.3">
      <c r="A45" s="36">
        <v>1</v>
      </c>
      <c r="B45" s="32" t="s">
        <v>61</v>
      </c>
      <c r="C45" s="15" t="s">
        <v>10</v>
      </c>
      <c r="D45" s="21">
        <v>59.56</v>
      </c>
      <c r="E45" s="37"/>
      <c r="F45" s="40">
        <f t="shared" si="0"/>
        <v>0</v>
      </c>
    </row>
    <row r="46" spans="1:45" ht="27.6" x14ac:dyDescent="0.3">
      <c r="A46" s="36">
        <v>2</v>
      </c>
      <c r="B46" s="32" t="s">
        <v>62</v>
      </c>
      <c r="C46" s="15" t="s">
        <v>10</v>
      </c>
      <c r="D46" s="21">
        <v>18.8</v>
      </c>
      <c r="E46" s="37"/>
      <c r="F46" s="40">
        <f t="shared" si="0"/>
        <v>0</v>
      </c>
    </row>
    <row r="47" spans="1:45" s="46" customFormat="1" x14ac:dyDescent="0.3">
      <c r="A47" s="50"/>
      <c r="B47" s="41" t="s">
        <v>63</v>
      </c>
      <c r="C47" s="42"/>
      <c r="D47" s="43"/>
      <c r="E47" s="44"/>
      <c r="F47" s="45">
        <f>SUM(F45:F46)</f>
        <v>0</v>
      </c>
    </row>
    <row r="48" spans="1:45" x14ac:dyDescent="0.3">
      <c r="A48" s="51" t="s">
        <v>64</v>
      </c>
      <c r="B48" s="33" t="s">
        <v>65</v>
      </c>
      <c r="C48" s="15"/>
      <c r="D48" s="21"/>
      <c r="E48" s="37"/>
      <c r="F48" s="40"/>
    </row>
    <row r="49" spans="1:6" ht="27.6" x14ac:dyDescent="0.3">
      <c r="A49" s="36">
        <v>1</v>
      </c>
      <c r="B49" s="35" t="s">
        <v>66</v>
      </c>
      <c r="C49" s="15" t="s">
        <v>40</v>
      </c>
      <c r="D49" s="21">
        <v>2</v>
      </c>
      <c r="E49" s="37"/>
      <c r="F49" s="40">
        <f t="shared" si="0"/>
        <v>0</v>
      </c>
    </row>
    <row r="50" spans="1:6" ht="27.6" x14ac:dyDescent="0.3">
      <c r="A50" s="36">
        <v>2</v>
      </c>
      <c r="B50" s="35" t="s">
        <v>67</v>
      </c>
      <c r="C50" s="15" t="s">
        <v>40</v>
      </c>
      <c r="D50" s="21">
        <v>2</v>
      </c>
      <c r="E50" s="37"/>
      <c r="F50" s="40">
        <f t="shared" si="0"/>
        <v>0</v>
      </c>
    </row>
    <row r="51" spans="1:6" ht="27.6" x14ac:dyDescent="0.3">
      <c r="A51" s="36">
        <v>3</v>
      </c>
      <c r="B51" s="17" t="s">
        <v>68</v>
      </c>
      <c r="C51" s="15" t="s">
        <v>40</v>
      </c>
      <c r="D51" s="21">
        <v>2</v>
      </c>
      <c r="E51" s="37"/>
      <c r="F51" s="40">
        <f t="shared" si="0"/>
        <v>0</v>
      </c>
    </row>
    <row r="52" spans="1:6" x14ac:dyDescent="0.3">
      <c r="A52" s="36">
        <v>4</v>
      </c>
      <c r="B52" s="17" t="s">
        <v>69</v>
      </c>
      <c r="C52" s="15" t="s">
        <v>52</v>
      </c>
      <c r="D52" s="21">
        <v>8.9</v>
      </c>
      <c r="E52" s="37"/>
      <c r="F52" s="40">
        <f t="shared" si="0"/>
        <v>0</v>
      </c>
    </row>
    <row r="53" spans="1:6" x14ac:dyDescent="0.3">
      <c r="A53" s="36">
        <v>5</v>
      </c>
      <c r="B53" s="17" t="s">
        <v>70</v>
      </c>
      <c r="C53" s="15" t="s">
        <v>52</v>
      </c>
      <c r="D53" s="21">
        <v>2.6</v>
      </c>
      <c r="E53" s="37"/>
      <c r="F53" s="40">
        <f t="shared" si="0"/>
        <v>0</v>
      </c>
    </row>
    <row r="54" spans="1:6" s="46" customFormat="1" x14ac:dyDescent="0.3">
      <c r="A54" s="50"/>
      <c r="B54" s="41" t="s">
        <v>71</v>
      </c>
      <c r="C54" s="42"/>
      <c r="D54" s="43"/>
      <c r="E54" s="44"/>
      <c r="F54" s="45">
        <f>SUM(F49:F53)</f>
        <v>0</v>
      </c>
    </row>
    <row r="55" spans="1:6" x14ac:dyDescent="0.3">
      <c r="A55" s="51" t="s">
        <v>72</v>
      </c>
      <c r="B55" s="19" t="s">
        <v>73</v>
      </c>
      <c r="C55" s="15"/>
      <c r="D55" s="21"/>
      <c r="E55" s="37"/>
      <c r="F55" s="40"/>
    </row>
    <row r="56" spans="1:6" ht="27.6" x14ac:dyDescent="0.3">
      <c r="A56" s="36">
        <v>1</v>
      </c>
      <c r="B56" s="14" t="s">
        <v>74</v>
      </c>
      <c r="C56" s="15" t="s">
        <v>30</v>
      </c>
      <c r="D56" s="27">
        <v>1</v>
      </c>
      <c r="E56" s="37"/>
      <c r="F56" s="40">
        <f t="shared" si="0"/>
        <v>0</v>
      </c>
    </row>
    <row r="57" spans="1:6" ht="27.6" x14ac:dyDescent="0.3">
      <c r="A57" s="36">
        <v>2</v>
      </c>
      <c r="B57" s="14" t="s">
        <v>75</v>
      </c>
      <c r="C57" s="15" t="s">
        <v>52</v>
      </c>
      <c r="D57" s="21">
        <v>2</v>
      </c>
      <c r="E57" s="37"/>
      <c r="F57" s="40">
        <f t="shared" si="0"/>
        <v>0</v>
      </c>
    </row>
    <row r="58" spans="1:6" ht="27.6" x14ac:dyDescent="0.3">
      <c r="A58" s="36">
        <v>3</v>
      </c>
      <c r="B58" s="14" t="s">
        <v>76</v>
      </c>
      <c r="C58" s="15" t="s">
        <v>10</v>
      </c>
      <c r="D58" s="21">
        <v>1.8</v>
      </c>
      <c r="E58" s="37"/>
      <c r="F58" s="40">
        <f t="shared" si="0"/>
        <v>0</v>
      </c>
    </row>
    <row r="59" spans="1:6" ht="27.6" x14ac:dyDescent="0.3">
      <c r="A59" s="36">
        <v>4</v>
      </c>
      <c r="B59" s="14" t="s">
        <v>77</v>
      </c>
      <c r="C59" s="15" t="s">
        <v>10</v>
      </c>
      <c r="D59" s="21">
        <v>8.5</v>
      </c>
      <c r="E59" s="37"/>
      <c r="F59" s="40">
        <f t="shared" si="0"/>
        <v>0</v>
      </c>
    </row>
    <row r="60" spans="1:6" ht="27.6" x14ac:dyDescent="0.3">
      <c r="A60" s="36">
        <v>5</v>
      </c>
      <c r="B60" s="26" t="s">
        <v>78</v>
      </c>
      <c r="C60" s="15" t="s">
        <v>30</v>
      </c>
      <c r="D60" s="21">
        <v>1</v>
      </c>
      <c r="E60" s="37"/>
      <c r="F60" s="40">
        <f t="shared" si="0"/>
        <v>0</v>
      </c>
    </row>
    <row r="61" spans="1:6" ht="41.4" x14ac:dyDescent="0.3">
      <c r="A61" s="36">
        <v>6</v>
      </c>
      <c r="B61" s="14" t="s">
        <v>79</v>
      </c>
      <c r="C61" s="15" t="s">
        <v>30</v>
      </c>
      <c r="D61" s="21">
        <v>1</v>
      </c>
      <c r="E61" s="37"/>
      <c r="F61" s="40">
        <f t="shared" si="0"/>
        <v>0</v>
      </c>
    </row>
    <row r="62" spans="1:6" ht="46.2" customHeight="1" x14ac:dyDescent="0.3">
      <c r="A62" s="36">
        <v>7</v>
      </c>
      <c r="B62" s="14" t="s">
        <v>80</v>
      </c>
      <c r="C62" s="15" t="s">
        <v>30</v>
      </c>
      <c r="D62" s="21">
        <v>1</v>
      </c>
      <c r="E62" s="37"/>
      <c r="F62" s="40">
        <f t="shared" si="0"/>
        <v>0</v>
      </c>
    </row>
    <row r="63" spans="1:6" ht="27.6" x14ac:dyDescent="0.3">
      <c r="A63" s="36">
        <v>8</v>
      </c>
      <c r="B63" s="14" t="s">
        <v>81</v>
      </c>
      <c r="C63" s="15" t="s">
        <v>30</v>
      </c>
      <c r="D63" s="21">
        <v>1</v>
      </c>
      <c r="E63" s="37"/>
      <c r="F63" s="40">
        <f t="shared" si="0"/>
        <v>0</v>
      </c>
    </row>
    <row r="64" spans="1:6" s="46" customFormat="1" x14ac:dyDescent="0.3">
      <c r="A64" s="50"/>
      <c r="B64" s="41" t="s">
        <v>82</v>
      </c>
      <c r="C64" s="42"/>
      <c r="D64" s="43"/>
      <c r="E64" s="44"/>
      <c r="F64" s="45">
        <f>SUM(F56:F63)</f>
        <v>0</v>
      </c>
    </row>
    <row r="65" spans="1:6" x14ac:dyDescent="0.3">
      <c r="A65" s="51" t="s">
        <v>83</v>
      </c>
      <c r="B65" s="28" t="s">
        <v>84</v>
      </c>
      <c r="E65" s="39"/>
      <c r="F65" s="40"/>
    </row>
    <row r="66" spans="1:6" ht="43.2" x14ac:dyDescent="0.3">
      <c r="A66" s="36">
        <v>1</v>
      </c>
      <c r="B66" s="1" t="s">
        <v>85</v>
      </c>
      <c r="C66" s="2" t="s">
        <v>86</v>
      </c>
      <c r="D66" s="3">
        <v>1.4</v>
      </c>
      <c r="E66" s="39"/>
      <c r="F66" s="40">
        <f t="shared" ref="F66:F76" si="1">+D66*E66</f>
        <v>0</v>
      </c>
    </row>
    <row r="67" spans="1:6" ht="28.8" x14ac:dyDescent="0.3">
      <c r="A67" s="36">
        <v>2</v>
      </c>
      <c r="B67" s="1" t="s">
        <v>87</v>
      </c>
      <c r="C67" s="2" t="s">
        <v>88</v>
      </c>
      <c r="D67" s="3">
        <v>1</v>
      </c>
      <c r="E67" s="39"/>
      <c r="F67" s="40">
        <f t="shared" si="1"/>
        <v>0</v>
      </c>
    </row>
    <row r="68" spans="1:6" ht="34.950000000000003" customHeight="1" x14ac:dyDescent="0.3">
      <c r="A68" s="36">
        <v>3</v>
      </c>
      <c r="B68" s="1" t="s">
        <v>89</v>
      </c>
      <c r="C68" s="2" t="s">
        <v>90</v>
      </c>
      <c r="D68" s="3">
        <v>1</v>
      </c>
      <c r="E68" s="39"/>
      <c r="F68" s="40">
        <f t="shared" si="1"/>
        <v>0</v>
      </c>
    </row>
    <row r="69" spans="1:6" ht="28.8" x14ac:dyDescent="0.3">
      <c r="A69" s="36">
        <v>4</v>
      </c>
      <c r="B69" s="1" t="s">
        <v>91</v>
      </c>
      <c r="C69" s="2" t="s">
        <v>90</v>
      </c>
      <c r="D69" s="3">
        <v>1</v>
      </c>
      <c r="E69" s="39"/>
      <c r="F69" s="40">
        <f t="shared" si="1"/>
        <v>0</v>
      </c>
    </row>
    <row r="70" spans="1:6" ht="43.2" x14ac:dyDescent="0.3">
      <c r="A70" s="36">
        <v>5</v>
      </c>
      <c r="B70" s="1" t="s">
        <v>92</v>
      </c>
      <c r="C70" s="2" t="s">
        <v>90</v>
      </c>
      <c r="D70" s="3">
        <v>1</v>
      </c>
      <c r="E70" s="39"/>
      <c r="F70" s="40">
        <f t="shared" si="1"/>
        <v>0</v>
      </c>
    </row>
    <row r="71" spans="1:6" ht="57.6" x14ac:dyDescent="0.3">
      <c r="A71" s="36">
        <v>6</v>
      </c>
      <c r="B71" s="1" t="s">
        <v>93</v>
      </c>
      <c r="C71" s="2" t="s">
        <v>86</v>
      </c>
      <c r="D71" s="3">
        <v>26.46</v>
      </c>
      <c r="E71" s="39"/>
      <c r="F71" s="40">
        <f t="shared" si="1"/>
        <v>0</v>
      </c>
    </row>
    <row r="72" spans="1:6" ht="43.2" x14ac:dyDescent="0.3">
      <c r="A72" s="36">
        <v>7</v>
      </c>
      <c r="B72" s="1" t="s">
        <v>94</v>
      </c>
      <c r="C72" s="2" t="s">
        <v>30</v>
      </c>
      <c r="D72" s="3">
        <v>1</v>
      </c>
      <c r="E72" s="39"/>
      <c r="F72" s="40">
        <f t="shared" si="1"/>
        <v>0</v>
      </c>
    </row>
    <row r="73" spans="1:6" x14ac:dyDescent="0.3">
      <c r="A73" s="36">
        <v>8</v>
      </c>
      <c r="B73" s="1" t="s">
        <v>95</v>
      </c>
      <c r="C73" s="2" t="s">
        <v>88</v>
      </c>
      <c r="D73" s="3">
        <v>3</v>
      </c>
      <c r="E73" s="39"/>
      <c r="F73" s="40">
        <f t="shared" si="1"/>
        <v>0</v>
      </c>
    </row>
    <row r="74" spans="1:6" x14ac:dyDescent="0.3">
      <c r="A74" s="36">
        <v>9</v>
      </c>
      <c r="B74" s="1" t="s">
        <v>96</v>
      </c>
      <c r="C74" s="2" t="s">
        <v>88</v>
      </c>
      <c r="D74" s="3">
        <v>3</v>
      </c>
      <c r="E74" s="39"/>
      <c r="F74" s="40">
        <f t="shared" si="1"/>
        <v>0</v>
      </c>
    </row>
    <row r="75" spans="1:6" x14ac:dyDescent="0.3">
      <c r="A75" s="36">
        <v>10</v>
      </c>
      <c r="B75" s="1" t="s">
        <v>97</v>
      </c>
      <c r="C75" s="2" t="s">
        <v>88</v>
      </c>
      <c r="D75" s="3">
        <v>3</v>
      </c>
      <c r="E75" s="39"/>
      <c r="F75" s="40">
        <f t="shared" si="1"/>
        <v>0</v>
      </c>
    </row>
    <row r="76" spans="1:6" x14ac:dyDescent="0.3">
      <c r="A76" s="36">
        <v>11</v>
      </c>
      <c r="B76" s="1" t="s">
        <v>98</v>
      </c>
      <c r="C76" s="2" t="s">
        <v>88</v>
      </c>
      <c r="D76" s="3">
        <v>5</v>
      </c>
      <c r="E76" s="39"/>
      <c r="F76" s="40">
        <f t="shared" si="1"/>
        <v>0</v>
      </c>
    </row>
    <row r="77" spans="1:6" s="46" customFormat="1" x14ac:dyDescent="0.3">
      <c r="A77" s="50"/>
      <c r="B77" s="41" t="s">
        <v>99</v>
      </c>
      <c r="C77" s="42"/>
      <c r="D77" s="43"/>
      <c r="E77" s="44"/>
      <c r="F77" s="45">
        <f>SUM(F66:F76)</f>
        <v>0</v>
      </c>
    </row>
    <row r="78" spans="1:6" x14ac:dyDescent="0.3">
      <c r="A78" s="36"/>
      <c r="B78" s="28" t="s">
        <v>100</v>
      </c>
      <c r="E78" s="3"/>
      <c r="F78" s="52">
        <f>F77+F64+F54+F47+F43+F40+F36+F32+F22+F12</f>
        <v>0</v>
      </c>
    </row>
    <row r="79" spans="1:6" x14ac:dyDescent="0.3">
      <c r="B79" s="7"/>
      <c r="C79" s="8"/>
      <c r="D79" s="9"/>
      <c r="E79" s="9"/>
    </row>
    <row r="80" spans="1:6" x14ac:dyDescent="0.3">
      <c r="B80" s="7"/>
      <c r="C80" s="8"/>
      <c r="D80" s="9"/>
      <c r="E80" s="9"/>
    </row>
    <row r="81" spans="2:5" x14ac:dyDescent="0.3">
      <c r="B81" s="7"/>
      <c r="C81" s="8"/>
      <c r="D81" s="9"/>
      <c r="E81" s="9"/>
    </row>
    <row r="82" spans="2:5" x14ac:dyDescent="0.3">
      <c r="B82" s="7"/>
      <c r="C82" s="8"/>
      <c r="D82" s="9"/>
      <c r="E82" s="9"/>
    </row>
    <row r="83" spans="2:5" x14ac:dyDescent="0.3">
      <c r="B83" s="7"/>
      <c r="C83" s="8"/>
      <c r="D83" s="9"/>
      <c r="E83" s="9"/>
    </row>
    <row r="84" spans="2:5" x14ac:dyDescent="0.3">
      <c r="B84" s="7"/>
      <c r="C84" s="8"/>
      <c r="D84" s="9"/>
      <c r="E84" s="9"/>
    </row>
    <row r="85" spans="2:5" x14ac:dyDescent="0.3">
      <c r="B85" s="7"/>
      <c r="C85" s="8"/>
      <c r="D85" s="9"/>
      <c r="E85" s="9"/>
    </row>
    <row r="86" spans="2:5" x14ac:dyDescent="0.3">
      <c r="B86" s="7"/>
      <c r="C86" s="8"/>
      <c r="D86" s="9"/>
      <c r="E86" s="9"/>
    </row>
    <row r="87" spans="2:5" x14ac:dyDescent="0.3">
      <c r="B87" s="7"/>
      <c r="C87" s="8"/>
      <c r="D87" s="9"/>
      <c r="E87" s="9"/>
    </row>
    <row r="88" spans="2:5" x14ac:dyDescent="0.3">
      <c r="B88" s="7"/>
      <c r="C88" s="8"/>
      <c r="D88" s="9"/>
      <c r="E88" s="9"/>
    </row>
    <row r="89" spans="2:5" x14ac:dyDescent="0.3">
      <c r="B89" s="7"/>
      <c r="C89" s="8"/>
      <c r="D89" s="9"/>
      <c r="E89" s="9"/>
    </row>
    <row r="90" spans="2:5" x14ac:dyDescent="0.3">
      <c r="B90" s="7"/>
      <c r="C90" s="8"/>
      <c r="D90" s="9"/>
      <c r="E90" s="9"/>
    </row>
    <row r="91" spans="2:5" x14ac:dyDescent="0.3">
      <c r="B91" s="7"/>
      <c r="C91" s="8"/>
      <c r="D91" s="9"/>
      <c r="E91" s="9"/>
    </row>
    <row r="92" spans="2:5" x14ac:dyDescent="0.3">
      <c r="B92" s="7"/>
      <c r="C92" s="8"/>
      <c r="D92" s="9"/>
      <c r="E92" s="9"/>
    </row>
    <row r="93" spans="2:5" x14ac:dyDescent="0.3">
      <c r="B93" s="7"/>
      <c r="C93" s="8"/>
      <c r="D93" s="9"/>
      <c r="E93" s="9"/>
    </row>
    <row r="94" spans="2:5" x14ac:dyDescent="0.3">
      <c r="B94" s="7"/>
      <c r="C94" s="8"/>
      <c r="D94" s="9"/>
      <c r="E94" s="9"/>
    </row>
    <row r="95" spans="2:5" x14ac:dyDescent="0.3">
      <c r="B95" s="7"/>
      <c r="C95" s="8"/>
      <c r="D95" s="9"/>
      <c r="E95" s="9"/>
    </row>
    <row r="96" spans="2:5" x14ac:dyDescent="0.3">
      <c r="B96" s="7"/>
      <c r="C96" s="8"/>
      <c r="D96" s="9"/>
      <c r="E96" s="9"/>
    </row>
    <row r="97" spans="2:5" x14ac:dyDescent="0.3">
      <c r="B97" s="7"/>
      <c r="C97" s="8"/>
      <c r="D97" s="9"/>
      <c r="E97" s="9"/>
    </row>
    <row r="98" spans="2:5" x14ac:dyDescent="0.3">
      <c r="B98" s="7"/>
      <c r="C98" s="8"/>
      <c r="D98" s="9"/>
      <c r="E98" s="9"/>
    </row>
    <row r="99" spans="2:5" x14ac:dyDescent="0.3">
      <c r="B99" s="7"/>
      <c r="C99" s="8"/>
      <c r="D99" s="9"/>
      <c r="E99" s="9"/>
    </row>
    <row r="100" spans="2:5" x14ac:dyDescent="0.3">
      <c r="B100" s="7"/>
      <c r="C100" s="8"/>
      <c r="D100" s="9"/>
      <c r="E100" s="9"/>
    </row>
    <row r="101" spans="2:5" x14ac:dyDescent="0.3">
      <c r="B101" s="7"/>
      <c r="C101" s="8"/>
      <c r="D101" s="9"/>
      <c r="E101" s="9"/>
    </row>
    <row r="102" spans="2:5" x14ac:dyDescent="0.3">
      <c r="B102" s="7"/>
      <c r="C102" s="8"/>
      <c r="D102" s="9"/>
      <c r="E102" s="9"/>
    </row>
    <row r="103" spans="2:5" x14ac:dyDescent="0.3">
      <c r="B103" s="7"/>
      <c r="C103" s="8"/>
      <c r="D103" s="9"/>
      <c r="E103" s="9"/>
    </row>
    <row r="104" spans="2:5" x14ac:dyDescent="0.3">
      <c r="B104" s="7"/>
      <c r="C104" s="8"/>
      <c r="D104" s="9"/>
      <c r="E104" s="9"/>
    </row>
    <row r="105" spans="2:5" x14ac:dyDescent="0.3">
      <c r="B105" s="7"/>
      <c r="C105" s="8"/>
      <c r="D105" s="9"/>
      <c r="E105" s="9"/>
    </row>
    <row r="106" spans="2:5" x14ac:dyDescent="0.3">
      <c r="B106" s="7"/>
      <c r="C106" s="8"/>
      <c r="D106" s="9"/>
      <c r="E106" s="9"/>
    </row>
    <row r="107" spans="2:5" x14ac:dyDescent="0.3">
      <c r="B107" s="7"/>
      <c r="C107" s="8"/>
      <c r="D107" s="9"/>
      <c r="E107" s="9"/>
    </row>
    <row r="108" spans="2:5" x14ac:dyDescent="0.3">
      <c r="B108" s="7"/>
      <c r="C108" s="8"/>
      <c r="D108" s="9"/>
      <c r="E108" s="9"/>
    </row>
    <row r="109" spans="2:5" x14ac:dyDescent="0.3">
      <c r="B109" s="7"/>
      <c r="C109" s="8"/>
      <c r="D109" s="9"/>
      <c r="E109" s="9"/>
    </row>
    <row r="110" spans="2:5" x14ac:dyDescent="0.3">
      <c r="B110" s="7"/>
      <c r="C110" s="8"/>
      <c r="D110" s="9"/>
      <c r="E110" s="9"/>
    </row>
    <row r="111" spans="2:5" x14ac:dyDescent="0.3">
      <c r="B111" s="7"/>
      <c r="C111" s="8"/>
      <c r="D111" s="9"/>
      <c r="E111" s="9"/>
    </row>
    <row r="112" spans="2:5" x14ac:dyDescent="0.3">
      <c r="B112" s="7"/>
      <c r="C112" s="8"/>
      <c r="D112" s="9"/>
      <c r="E112" s="9"/>
    </row>
    <row r="113" spans="2:5" x14ac:dyDescent="0.3">
      <c r="B113" s="7"/>
      <c r="C113" s="8"/>
      <c r="D113" s="9"/>
      <c r="E113" s="9"/>
    </row>
    <row r="114" spans="2:5" x14ac:dyDescent="0.3">
      <c r="B114" s="7"/>
      <c r="C114" s="8"/>
      <c r="D114" s="9"/>
      <c r="E114" s="9"/>
    </row>
    <row r="115" spans="2:5" x14ac:dyDescent="0.3">
      <c r="B115" s="7"/>
      <c r="C115" s="8"/>
      <c r="D115" s="9"/>
      <c r="E115" s="9"/>
    </row>
    <row r="116" spans="2:5" x14ac:dyDescent="0.3">
      <c r="B116" s="7"/>
      <c r="C116" s="8"/>
      <c r="D116" s="9"/>
      <c r="E116" s="9"/>
    </row>
    <row r="117" spans="2:5" x14ac:dyDescent="0.3">
      <c r="B117" s="7"/>
      <c r="C117" s="8"/>
      <c r="D117" s="9"/>
      <c r="E117" s="9"/>
    </row>
    <row r="118" spans="2:5" x14ac:dyDescent="0.3">
      <c r="B118" s="7"/>
      <c r="C118" s="8"/>
      <c r="D118" s="9"/>
      <c r="E118" s="9"/>
    </row>
    <row r="119" spans="2:5" x14ac:dyDescent="0.3">
      <c r="B119" s="7"/>
      <c r="C119" s="8"/>
      <c r="D119" s="9"/>
      <c r="E119" s="9"/>
    </row>
    <row r="120" spans="2:5" x14ac:dyDescent="0.3">
      <c r="B120" s="7"/>
      <c r="C120" s="8"/>
      <c r="D120" s="9"/>
      <c r="E120" s="9"/>
    </row>
    <row r="121" spans="2:5" x14ac:dyDescent="0.3">
      <c r="B121" s="7"/>
      <c r="C121" s="8"/>
      <c r="D121" s="9"/>
      <c r="E121" s="9"/>
    </row>
    <row r="122" spans="2:5" x14ac:dyDescent="0.3">
      <c r="B122" s="7"/>
      <c r="C122" s="8"/>
      <c r="D122" s="9"/>
      <c r="E122" s="9"/>
    </row>
    <row r="123" spans="2:5" x14ac:dyDescent="0.3">
      <c r="B123" s="7"/>
      <c r="C123" s="8"/>
      <c r="D123" s="9"/>
      <c r="E123" s="9"/>
    </row>
    <row r="124" spans="2:5" x14ac:dyDescent="0.3">
      <c r="B124" s="7"/>
      <c r="C124" s="8"/>
      <c r="D124" s="9"/>
      <c r="E124" s="9"/>
    </row>
    <row r="125" spans="2:5" x14ac:dyDescent="0.3">
      <c r="B125" s="7"/>
      <c r="C125" s="8"/>
      <c r="D125" s="9"/>
      <c r="E125" s="9"/>
    </row>
    <row r="126" spans="2:5" x14ac:dyDescent="0.3">
      <c r="B126" s="7"/>
      <c r="C126" s="8"/>
      <c r="D126" s="9"/>
      <c r="E126" s="9"/>
    </row>
    <row r="127" spans="2:5" x14ac:dyDescent="0.3">
      <c r="B127" s="7"/>
      <c r="C127" s="8"/>
      <c r="D127" s="9"/>
      <c r="E127" s="9"/>
    </row>
    <row r="128" spans="2:5" x14ac:dyDescent="0.3">
      <c r="B128" s="7"/>
      <c r="C128" s="8"/>
      <c r="D128" s="9"/>
      <c r="E128" s="9"/>
    </row>
    <row r="129" spans="2:5" x14ac:dyDescent="0.3">
      <c r="B129" s="7"/>
      <c r="C129" s="8"/>
      <c r="D129" s="9"/>
      <c r="E129" s="9"/>
    </row>
    <row r="130" spans="2:5" x14ac:dyDescent="0.3">
      <c r="B130" s="7"/>
      <c r="C130" s="8"/>
      <c r="D130" s="9"/>
      <c r="E130" s="9"/>
    </row>
    <row r="131" spans="2:5" x14ac:dyDescent="0.3">
      <c r="B131" s="7"/>
      <c r="C131" s="8"/>
      <c r="D131" s="9"/>
      <c r="E131" s="9"/>
    </row>
    <row r="132" spans="2:5" x14ac:dyDescent="0.3">
      <c r="B132" s="7"/>
      <c r="C132" s="8"/>
      <c r="D132" s="9"/>
      <c r="E132" s="9"/>
    </row>
    <row r="133" spans="2:5" x14ac:dyDescent="0.3">
      <c r="B133" s="7"/>
      <c r="C133" s="8"/>
      <c r="D133" s="9"/>
      <c r="E133" s="9"/>
    </row>
    <row r="134" spans="2:5" x14ac:dyDescent="0.3">
      <c r="B134" s="7"/>
      <c r="C134" s="8"/>
      <c r="D134" s="9"/>
      <c r="E134" s="9"/>
    </row>
    <row r="135" spans="2:5" x14ac:dyDescent="0.3">
      <c r="B135" s="7"/>
      <c r="C135" s="8"/>
      <c r="D135" s="9"/>
      <c r="E135" s="9"/>
    </row>
    <row r="136" spans="2:5" x14ac:dyDescent="0.3">
      <c r="B136" s="7"/>
      <c r="C136" s="8"/>
      <c r="D136" s="9"/>
      <c r="E136" s="9"/>
    </row>
    <row r="137" spans="2:5" x14ac:dyDescent="0.3">
      <c r="B137" s="7"/>
      <c r="C137" s="8"/>
      <c r="D137" s="9"/>
    </row>
    <row r="138" spans="2:5" x14ac:dyDescent="0.3">
      <c r="B138" s="7"/>
      <c r="C138" s="8"/>
      <c r="D138" s="9"/>
    </row>
    <row r="139" spans="2:5" x14ac:dyDescent="0.3">
      <c r="B139" s="7"/>
      <c r="C139" s="8"/>
      <c r="D139" s="9"/>
    </row>
    <row r="140" spans="2:5" x14ac:dyDescent="0.3">
      <c r="B140" s="7"/>
      <c r="C140" s="8"/>
      <c r="D140" s="9"/>
    </row>
    <row r="141" spans="2:5" x14ac:dyDescent="0.3">
      <c r="B141" s="7"/>
      <c r="C141" s="8"/>
      <c r="D141" s="9"/>
    </row>
    <row r="142" spans="2:5" x14ac:dyDescent="0.3">
      <c r="B142" s="7"/>
      <c r="C142" s="8"/>
      <c r="D142" s="9"/>
    </row>
    <row r="143" spans="2:5" x14ac:dyDescent="0.3">
      <c r="B143" s="7"/>
      <c r="C143" s="8"/>
      <c r="D143" s="9"/>
    </row>
    <row r="144" spans="2:5" x14ac:dyDescent="0.3">
      <c r="B144" s="7"/>
      <c r="C144" s="8"/>
      <c r="D144" s="9"/>
    </row>
    <row r="145" spans="2:4" x14ac:dyDescent="0.3">
      <c r="B145" s="7"/>
      <c r="C145" s="8"/>
      <c r="D145" s="9"/>
    </row>
    <row r="146" spans="2:4" x14ac:dyDescent="0.3">
      <c r="B146" s="7"/>
      <c r="C146" s="8"/>
      <c r="D146" s="9"/>
    </row>
    <row r="147" spans="2:4" x14ac:dyDescent="0.3">
      <c r="B147" s="7"/>
      <c r="C147" s="8"/>
      <c r="D147" s="9"/>
    </row>
    <row r="148" spans="2:4" x14ac:dyDescent="0.3">
      <c r="B148" s="7"/>
      <c r="C148" s="8"/>
      <c r="D148" s="9"/>
    </row>
    <row r="149" spans="2:4" x14ac:dyDescent="0.3">
      <c r="B149" s="7"/>
      <c r="C149" s="8"/>
      <c r="D149" s="9"/>
    </row>
    <row r="150" spans="2:4" x14ac:dyDescent="0.3">
      <c r="B150" s="7"/>
      <c r="C150" s="8"/>
      <c r="D150" s="9"/>
    </row>
    <row r="151" spans="2:4" x14ac:dyDescent="0.3">
      <c r="B151" s="7"/>
      <c r="C151" s="8"/>
      <c r="D151" s="9"/>
    </row>
    <row r="152" spans="2:4" x14ac:dyDescent="0.3">
      <c r="B152" s="7"/>
      <c r="C152" s="8"/>
      <c r="D152" s="9"/>
    </row>
    <row r="153" spans="2:4" x14ac:dyDescent="0.3">
      <c r="B153" s="7"/>
      <c r="C153" s="8"/>
      <c r="D153" s="9"/>
    </row>
    <row r="154" spans="2:4" x14ac:dyDescent="0.3">
      <c r="B154" s="7"/>
      <c r="C154" s="8"/>
      <c r="D154" s="9"/>
    </row>
    <row r="155" spans="2:4" x14ac:dyDescent="0.3">
      <c r="B155" s="7"/>
      <c r="C155" s="8"/>
      <c r="D155" s="9"/>
    </row>
    <row r="156" spans="2:4" x14ac:dyDescent="0.3">
      <c r="B156" s="7"/>
      <c r="C156" s="8"/>
      <c r="D156" s="9"/>
    </row>
    <row r="157" spans="2:4" x14ac:dyDescent="0.3">
      <c r="B157" s="7"/>
      <c r="C157" s="8"/>
      <c r="D157" s="9"/>
    </row>
    <row r="158" spans="2:4" x14ac:dyDescent="0.3">
      <c r="B158" s="7"/>
      <c r="C158" s="8"/>
      <c r="D158" s="9"/>
    </row>
    <row r="159" spans="2:4" x14ac:dyDescent="0.3">
      <c r="B159" s="7"/>
      <c r="C159" s="8"/>
      <c r="D159" s="9"/>
    </row>
    <row r="160" spans="2:4" x14ac:dyDescent="0.3">
      <c r="B160" s="7"/>
      <c r="C160" s="8"/>
      <c r="D160" s="9"/>
    </row>
    <row r="161" spans="2:4" x14ac:dyDescent="0.3">
      <c r="B161" s="7"/>
      <c r="C161" s="8"/>
      <c r="D161" s="9"/>
    </row>
    <row r="162" spans="2:4" x14ac:dyDescent="0.3">
      <c r="B162" s="7"/>
      <c r="C162" s="8"/>
      <c r="D162" s="9"/>
    </row>
    <row r="163" spans="2:4" x14ac:dyDescent="0.3">
      <c r="B163" s="7"/>
      <c r="C163" s="8"/>
      <c r="D163" s="9"/>
    </row>
    <row r="164" spans="2:4" x14ac:dyDescent="0.3">
      <c r="B164" s="7"/>
      <c r="C164" s="8"/>
      <c r="D164" s="9"/>
    </row>
    <row r="165" spans="2:4" x14ac:dyDescent="0.3">
      <c r="B165" s="7"/>
      <c r="C165" s="8"/>
      <c r="D165" s="9"/>
    </row>
    <row r="166" spans="2:4" x14ac:dyDescent="0.3">
      <c r="B166" s="7"/>
      <c r="C166" s="8"/>
      <c r="D166" s="9"/>
    </row>
    <row r="167" spans="2:4" x14ac:dyDescent="0.3">
      <c r="B167" s="7"/>
      <c r="C167" s="8"/>
      <c r="D167" s="9"/>
    </row>
    <row r="168" spans="2:4" x14ac:dyDescent="0.3">
      <c r="B168" s="7"/>
      <c r="C168" s="8"/>
      <c r="D168" s="9"/>
    </row>
    <row r="169" spans="2:4" x14ac:dyDescent="0.3">
      <c r="B169" s="7"/>
      <c r="C169" s="8"/>
      <c r="D169" s="9"/>
    </row>
    <row r="170" spans="2:4" x14ac:dyDescent="0.3">
      <c r="B170" s="7"/>
      <c r="C170" s="8"/>
      <c r="D170" s="9"/>
    </row>
    <row r="171" spans="2:4" x14ac:dyDescent="0.3">
      <c r="B171" s="7"/>
      <c r="C171" s="8"/>
      <c r="D171" s="9"/>
    </row>
    <row r="172" spans="2:4" x14ac:dyDescent="0.3">
      <c r="B172" s="7"/>
      <c r="C172" s="8"/>
      <c r="D172" s="9"/>
    </row>
    <row r="173" spans="2:4" x14ac:dyDescent="0.3">
      <c r="B173" s="7"/>
      <c r="C173" s="8"/>
      <c r="D173" s="9"/>
    </row>
    <row r="174" spans="2:4" x14ac:dyDescent="0.3">
      <c r="B174" s="7"/>
      <c r="C174" s="8"/>
      <c r="D174" s="9"/>
    </row>
    <row r="175" spans="2:4" x14ac:dyDescent="0.3">
      <c r="B175" s="7"/>
      <c r="C175" s="8"/>
      <c r="D175" s="9"/>
    </row>
    <row r="176" spans="2:4" x14ac:dyDescent="0.3">
      <c r="B176" s="7"/>
      <c r="C176" s="8"/>
      <c r="D176" s="9"/>
    </row>
    <row r="177" spans="2:4" x14ac:dyDescent="0.3">
      <c r="B177" s="7"/>
      <c r="C177" s="8"/>
      <c r="D177" s="9"/>
    </row>
    <row r="178" spans="2:4" x14ac:dyDescent="0.3">
      <c r="B178" s="7"/>
      <c r="C178" s="8"/>
      <c r="D178" s="9"/>
    </row>
    <row r="179" spans="2:4" x14ac:dyDescent="0.3">
      <c r="B179" s="7"/>
      <c r="C179" s="8"/>
      <c r="D179" s="9"/>
    </row>
    <row r="180" spans="2:4" x14ac:dyDescent="0.3">
      <c r="B180" s="7"/>
      <c r="C180" s="8"/>
      <c r="D180" s="9"/>
    </row>
    <row r="181" spans="2:4" x14ac:dyDescent="0.3">
      <c r="B181" s="7"/>
      <c r="C181" s="8"/>
      <c r="D181" s="9"/>
    </row>
  </sheetData>
  <mergeCells count="1">
    <mergeCell ref="B1:F1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0D48-5798-4D76-8695-29DCBBB95DC7}">
  <dimension ref="A1:AS181"/>
  <sheetViews>
    <sheetView zoomScaleNormal="100" workbookViewId="0">
      <pane ySplit="3" topLeftCell="A71" activePane="bottomLeft" state="frozen"/>
      <selection pane="bottomLeft" activeCell="E84" sqref="E84"/>
    </sheetView>
  </sheetViews>
  <sheetFormatPr baseColWidth="10" defaultColWidth="11.44140625" defaultRowHeight="14.4" x14ac:dyDescent="0.3"/>
  <cols>
    <col min="1" max="1" width="3.6640625" style="30" bestFit="1" customWidth="1"/>
    <col min="2" max="2" width="54.33203125" style="1" customWidth="1"/>
    <col min="3" max="3" width="8" style="2" customWidth="1"/>
    <col min="4" max="4" width="14.88671875" style="3" customWidth="1"/>
  </cols>
  <sheetData>
    <row r="1" spans="1:6" ht="36.6" customHeight="1" thickBot="1" x14ac:dyDescent="0.35">
      <c r="B1" s="73" t="s">
        <v>101</v>
      </c>
      <c r="C1" s="74"/>
      <c r="D1" s="74"/>
      <c r="E1" s="74"/>
      <c r="F1" s="75"/>
    </row>
    <row r="2" spans="1:6" ht="12" customHeight="1" x14ac:dyDescent="0.3">
      <c r="B2" s="29"/>
      <c r="C2" s="29"/>
      <c r="D2" s="29"/>
      <c r="E2" s="29"/>
      <c r="F2" s="29"/>
    </row>
    <row r="3" spans="1:6" s="4" customFormat="1" ht="27" customHeight="1" x14ac:dyDescent="0.35">
      <c r="A3" s="47" t="s">
        <v>1</v>
      </c>
      <c r="B3" s="47" t="s">
        <v>2</v>
      </c>
      <c r="C3" s="47" t="s">
        <v>3</v>
      </c>
      <c r="D3" s="48" t="s">
        <v>4</v>
      </c>
      <c r="E3" s="47" t="s">
        <v>5</v>
      </c>
      <c r="F3" s="47" t="s">
        <v>6</v>
      </c>
    </row>
    <row r="4" spans="1:6" s="5" customFormat="1" ht="15.6" x14ac:dyDescent="0.3">
      <c r="A4" s="49" t="s">
        <v>7</v>
      </c>
      <c r="B4" s="10" t="s">
        <v>8</v>
      </c>
      <c r="C4" s="11"/>
      <c r="D4" s="12"/>
      <c r="E4" s="12"/>
      <c r="F4" s="13"/>
    </row>
    <row r="5" spans="1:6" x14ac:dyDescent="0.3">
      <c r="A5" s="36">
        <v>1</v>
      </c>
      <c r="B5" s="14" t="s">
        <v>102</v>
      </c>
      <c r="C5" s="15" t="s">
        <v>10</v>
      </c>
      <c r="D5" s="21">
        <v>74.44</v>
      </c>
      <c r="E5" s="37"/>
      <c r="F5" s="40">
        <f>+D5*E5</f>
        <v>0</v>
      </c>
    </row>
    <row r="6" spans="1:6" x14ac:dyDescent="0.3">
      <c r="A6" s="36">
        <v>2</v>
      </c>
      <c r="B6" s="16" t="s">
        <v>11</v>
      </c>
      <c r="C6" s="15" t="s">
        <v>12</v>
      </c>
      <c r="D6" s="21">
        <v>1</v>
      </c>
      <c r="E6" s="37"/>
      <c r="F6" s="40">
        <f t="shared" ref="F6:F63" si="0">+D6*E6</f>
        <v>0</v>
      </c>
    </row>
    <row r="7" spans="1:6" x14ac:dyDescent="0.3">
      <c r="A7" s="36">
        <v>3</v>
      </c>
      <c r="B7" s="14" t="s">
        <v>13</v>
      </c>
      <c r="C7" s="15" t="s">
        <v>14</v>
      </c>
      <c r="D7" s="21">
        <f>32.77+2.261</f>
        <v>35.031000000000006</v>
      </c>
      <c r="E7" s="37"/>
      <c r="F7" s="40">
        <f t="shared" si="0"/>
        <v>0</v>
      </c>
    </row>
    <row r="8" spans="1:6" x14ac:dyDescent="0.3">
      <c r="A8" s="36">
        <v>4</v>
      </c>
      <c r="B8" s="16" t="s">
        <v>15</v>
      </c>
      <c r="C8" s="15" t="s">
        <v>14</v>
      </c>
      <c r="D8" s="21">
        <v>3.9620000000000002</v>
      </c>
      <c r="E8" s="37"/>
      <c r="F8" s="40">
        <f t="shared" si="0"/>
        <v>0</v>
      </c>
    </row>
    <row r="9" spans="1:6" x14ac:dyDescent="0.3">
      <c r="A9" s="36">
        <v>5</v>
      </c>
      <c r="B9" s="16" t="s">
        <v>16</v>
      </c>
      <c r="C9" s="15" t="s">
        <v>14</v>
      </c>
      <c r="D9" s="21">
        <v>3.1859999999999999</v>
      </c>
      <c r="E9" s="37"/>
      <c r="F9" s="40">
        <f t="shared" si="0"/>
        <v>0</v>
      </c>
    </row>
    <row r="10" spans="1:6" x14ac:dyDescent="0.3">
      <c r="A10" s="36">
        <v>6</v>
      </c>
      <c r="B10" s="16" t="s">
        <v>17</v>
      </c>
      <c r="C10" s="15" t="s">
        <v>14</v>
      </c>
      <c r="D10" s="21">
        <v>2.6230000000000002</v>
      </c>
      <c r="E10" s="37"/>
      <c r="F10" s="40">
        <f t="shared" si="0"/>
        <v>0</v>
      </c>
    </row>
    <row r="11" spans="1:6" x14ac:dyDescent="0.3">
      <c r="A11" s="36">
        <v>7</v>
      </c>
      <c r="B11" s="16" t="s">
        <v>18</v>
      </c>
      <c r="C11" s="15" t="s">
        <v>12</v>
      </c>
      <c r="D11" s="21">
        <v>1</v>
      </c>
      <c r="E11" s="37"/>
      <c r="F11" s="40">
        <f t="shared" si="0"/>
        <v>0</v>
      </c>
    </row>
    <row r="12" spans="1:6" s="46" customFormat="1" x14ac:dyDescent="0.3">
      <c r="A12" s="50"/>
      <c r="B12" s="41" t="s">
        <v>19</v>
      </c>
      <c r="C12" s="42"/>
      <c r="D12" s="43"/>
      <c r="E12" s="44"/>
      <c r="F12" s="45">
        <f>SUM(F5:F11)</f>
        <v>0</v>
      </c>
    </row>
    <row r="13" spans="1:6" s="5" customFormat="1" ht="15.6" x14ac:dyDescent="0.3">
      <c r="A13" s="49" t="s">
        <v>20</v>
      </c>
      <c r="B13" s="10" t="s">
        <v>21</v>
      </c>
      <c r="C13" s="12"/>
      <c r="D13" s="22"/>
      <c r="E13" s="38"/>
      <c r="F13" s="40"/>
    </row>
    <row r="14" spans="1:6" ht="27.6" x14ac:dyDescent="0.3">
      <c r="A14" s="36">
        <v>1</v>
      </c>
      <c r="B14" s="17" t="s">
        <v>22</v>
      </c>
      <c r="C14" s="15" t="s">
        <v>14</v>
      </c>
      <c r="D14" s="23">
        <f>0.654+0.064</f>
        <v>0.71799999999999997</v>
      </c>
      <c r="E14" s="37"/>
      <c r="F14" s="40">
        <f t="shared" si="0"/>
        <v>0</v>
      </c>
    </row>
    <row r="15" spans="1:6" ht="27.6" x14ac:dyDescent="0.3">
      <c r="A15" s="36">
        <v>2</v>
      </c>
      <c r="B15" s="17" t="s">
        <v>103</v>
      </c>
      <c r="C15" s="15" t="s">
        <v>14</v>
      </c>
      <c r="D15" s="21">
        <v>2.5499999999999998</v>
      </c>
      <c r="E15" s="37"/>
      <c r="F15" s="40">
        <f t="shared" si="0"/>
        <v>0</v>
      </c>
    </row>
    <row r="16" spans="1:6" ht="27.6" x14ac:dyDescent="0.3">
      <c r="A16" s="36">
        <v>3</v>
      </c>
      <c r="B16" s="17" t="s">
        <v>24</v>
      </c>
      <c r="C16" s="15" t="s">
        <v>10</v>
      </c>
      <c r="D16" s="21">
        <f>42.48+6.87</f>
        <v>49.349999999999994</v>
      </c>
      <c r="E16" s="37"/>
      <c r="F16" s="40">
        <f t="shared" si="0"/>
        <v>0</v>
      </c>
    </row>
    <row r="17" spans="1:6" x14ac:dyDescent="0.3">
      <c r="A17" s="36">
        <v>4</v>
      </c>
      <c r="B17" s="14" t="s">
        <v>25</v>
      </c>
      <c r="C17" s="15" t="s">
        <v>14</v>
      </c>
      <c r="D17" s="25">
        <v>0.40500000000000003</v>
      </c>
      <c r="E17" s="37"/>
      <c r="F17" s="40">
        <f t="shared" si="0"/>
        <v>0</v>
      </c>
    </row>
    <row r="18" spans="1:6" ht="33" customHeight="1" x14ac:dyDescent="0.3">
      <c r="A18" s="36">
        <v>5</v>
      </c>
      <c r="B18" s="14" t="s">
        <v>26</v>
      </c>
      <c r="C18" s="15" t="s">
        <v>14</v>
      </c>
      <c r="D18" s="25">
        <v>1.022</v>
      </c>
      <c r="E18" s="37"/>
      <c r="F18" s="40">
        <f t="shared" si="0"/>
        <v>0</v>
      </c>
    </row>
    <row r="19" spans="1:6" ht="27.6" x14ac:dyDescent="0.3">
      <c r="A19" s="36">
        <v>6</v>
      </c>
      <c r="B19" s="14" t="s">
        <v>27</v>
      </c>
      <c r="C19" s="15" t="s">
        <v>14</v>
      </c>
      <c r="D19" s="25">
        <v>1.554</v>
      </c>
      <c r="E19" s="37"/>
      <c r="F19" s="40">
        <f t="shared" si="0"/>
        <v>0</v>
      </c>
    </row>
    <row r="20" spans="1:6" x14ac:dyDescent="0.3">
      <c r="A20" s="36">
        <v>7</v>
      </c>
      <c r="B20" s="18" t="s">
        <v>28</v>
      </c>
      <c r="C20" s="15" t="s">
        <v>10</v>
      </c>
      <c r="D20" s="25">
        <v>65.31</v>
      </c>
      <c r="E20" s="37"/>
      <c r="F20" s="40">
        <f t="shared" si="0"/>
        <v>0</v>
      </c>
    </row>
    <row r="21" spans="1:6" ht="29.4" customHeight="1" x14ac:dyDescent="0.3">
      <c r="A21" s="36">
        <v>8</v>
      </c>
      <c r="B21" s="14" t="s">
        <v>29</v>
      </c>
      <c r="C21" s="15" t="s">
        <v>30</v>
      </c>
      <c r="D21" s="25">
        <v>1</v>
      </c>
      <c r="E21" s="37"/>
      <c r="F21" s="40">
        <f t="shared" si="0"/>
        <v>0</v>
      </c>
    </row>
    <row r="22" spans="1:6" s="46" customFormat="1" x14ac:dyDescent="0.3">
      <c r="A22" s="50"/>
      <c r="B22" s="41" t="s">
        <v>31</v>
      </c>
      <c r="C22" s="42"/>
      <c r="D22" s="55"/>
      <c r="E22" s="44"/>
      <c r="F22" s="45">
        <f>SUM(F14:F21)</f>
        <v>0</v>
      </c>
    </row>
    <row r="23" spans="1:6" s="5" customFormat="1" ht="15.6" x14ac:dyDescent="0.3">
      <c r="A23" s="49" t="s">
        <v>32</v>
      </c>
      <c r="B23" s="19" t="s">
        <v>33</v>
      </c>
      <c r="C23" s="12"/>
      <c r="D23" s="56"/>
      <c r="E23" s="38"/>
      <c r="F23" s="40"/>
    </row>
    <row r="24" spans="1:6" x14ac:dyDescent="0.3">
      <c r="A24" s="36">
        <v>1</v>
      </c>
      <c r="B24" s="14" t="s">
        <v>34</v>
      </c>
      <c r="C24" s="15" t="s">
        <v>14</v>
      </c>
      <c r="D24" s="54">
        <v>1.0489999999999999</v>
      </c>
      <c r="E24" s="37"/>
      <c r="F24" s="40">
        <f t="shared" si="0"/>
        <v>0</v>
      </c>
    </row>
    <row r="25" spans="1:6" ht="27.6" x14ac:dyDescent="0.3">
      <c r="A25" s="36">
        <v>2</v>
      </c>
      <c r="B25" s="14" t="s">
        <v>104</v>
      </c>
      <c r="C25" s="15" t="s">
        <v>14</v>
      </c>
      <c r="D25" s="53">
        <f>2.43</f>
        <v>2.4300000000000002</v>
      </c>
      <c r="E25" s="37"/>
      <c r="F25" s="40">
        <f t="shared" si="0"/>
        <v>0</v>
      </c>
    </row>
    <row r="26" spans="1:6" ht="27.6" x14ac:dyDescent="0.3">
      <c r="A26" s="36">
        <v>3</v>
      </c>
      <c r="B26" s="14" t="s">
        <v>36</v>
      </c>
      <c r="C26" s="15" t="s">
        <v>14</v>
      </c>
      <c r="D26" s="54">
        <v>0.42799999999999999</v>
      </c>
      <c r="E26" s="37"/>
      <c r="F26" s="40">
        <f t="shared" si="0"/>
        <v>0</v>
      </c>
    </row>
    <row r="27" spans="1:6" ht="27.6" x14ac:dyDescent="0.3">
      <c r="A27" s="36">
        <v>4</v>
      </c>
      <c r="B27" s="14" t="s">
        <v>37</v>
      </c>
      <c r="C27" s="15" t="s">
        <v>10</v>
      </c>
      <c r="D27" s="25">
        <f>47.4+12.4</f>
        <v>59.8</v>
      </c>
      <c r="E27" s="37"/>
      <c r="F27" s="40">
        <f t="shared" si="0"/>
        <v>0</v>
      </c>
    </row>
    <row r="28" spans="1:6" ht="27.6" x14ac:dyDescent="0.3">
      <c r="A28" s="36">
        <v>5</v>
      </c>
      <c r="B28" s="14" t="s">
        <v>38</v>
      </c>
      <c r="C28" s="15" t="s">
        <v>10</v>
      </c>
      <c r="D28" s="25">
        <v>2.4</v>
      </c>
      <c r="E28" s="37"/>
      <c r="F28" s="40">
        <f t="shared" si="0"/>
        <v>0</v>
      </c>
    </row>
    <row r="29" spans="1:6" ht="27.6" x14ac:dyDescent="0.3">
      <c r="A29" s="36">
        <v>6</v>
      </c>
      <c r="B29" s="14" t="s">
        <v>105</v>
      </c>
      <c r="C29" s="15" t="s">
        <v>40</v>
      </c>
      <c r="D29" s="25">
        <v>52</v>
      </c>
      <c r="E29" s="37"/>
      <c r="F29" s="40">
        <f t="shared" si="0"/>
        <v>0</v>
      </c>
    </row>
    <row r="30" spans="1:6" x14ac:dyDescent="0.3">
      <c r="A30" s="36">
        <v>7</v>
      </c>
      <c r="B30" s="14" t="s">
        <v>41</v>
      </c>
      <c r="C30" s="15" t="s">
        <v>10</v>
      </c>
      <c r="D30" s="25">
        <v>133.16999999999999</v>
      </c>
      <c r="E30" s="37"/>
      <c r="F30" s="40">
        <f t="shared" si="0"/>
        <v>0</v>
      </c>
    </row>
    <row r="31" spans="1:6" ht="27.6" x14ac:dyDescent="0.3">
      <c r="A31" s="36">
        <v>8</v>
      </c>
      <c r="B31" s="32" t="s">
        <v>42</v>
      </c>
      <c r="C31" s="15" t="s">
        <v>10</v>
      </c>
      <c r="D31" s="25">
        <v>76.59</v>
      </c>
      <c r="E31" s="37"/>
      <c r="F31" s="40">
        <f t="shared" si="0"/>
        <v>0</v>
      </c>
    </row>
    <row r="32" spans="1:6" s="46" customFormat="1" x14ac:dyDescent="0.3">
      <c r="A32" s="50"/>
      <c r="B32" s="41" t="s">
        <v>43</v>
      </c>
      <c r="C32" s="42"/>
      <c r="D32" s="55"/>
      <c r="E32" s="44"/>
      <c r="F32" s="45">
        <f>SUM(F24:F31)</f>
        <v>0</v>
      </c>
    </row>
    <row r="33" spans="1:45" s="6" customFormat="1" ht="15.6" x14ac:dyDescent="0.3">
      <c r="A33" s="31" t="s">
        <v>44</v>
      </c>
      <c r="B33" s="33" t="s">
        <v>106</v>
      </c>
      <c r="C33" s="20"/>
      <c r="D33" s="57"/>
      <c r="E33" s="37"/>
      <c r="F33" s="40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41.4" x14ac:dyDescent="0.3">
      <c r="A34" s="36">
        <v>1</v>
      </c>
      <c r="B34" s="32" t="s">
        <v>46</v>
      </c>
      <c r="C34" s="15" t="s">
        <v>40</v>
      </c>
      <c r="D34" s="25">
        <v>3</v>
      </c>
      <c r="E34" s="37"/>
      <c r="F34" s="40">
        <f t="shared" si="0"/>
        <v>0</v>
      </c>
    </row>
    <row r="35" spans="1:45" ht="41.4" x14ac:dyDescent="0.3">
      <c r="A35" s="36">
        <v>2</v>
      </c>
      <c r="B35" s="32" t="s">
        <v>47</v>
      </c>
      <c r="C35" s="15" t="s">
        <v>40</v>
      </c>
      <c r="D35" s="25">
        <v>1</v>
      </c>
      <c r="E35" s="37"/>
      <c r="F35" s="40">
        <f t="shared" si="0"/>
        <v>0</v>
      </c>
    </row>
    <row r="36" spans="1:45" s="46" customFormat="1" x14ac:dyDescent="0.3">
      <c r="A36" s="50"/>
      <c r="B36" s="41" t="s">
        <v>48</v>
      </c>
      <c r="C36" s="42"/>
      <c r="D36" s="55"/>
      <c r="E36" s="44"/>
      <c r="F36" s="45">
        <f>SUM(F34:F35)</f>
        <v>0</v>
      </c>
    </row>
    <row r="37" spans="1:45" x14ac:dyDescent="0.3">
      <c r="A37" s="51" t="s">
        <v>49</v>
      </c>
      <c r="B37" s="33" t="s">
        <v>50</v>
      </c>
      <c r="C37" s="15"/>
      <c r="D37" s="25"/>
      <c r="E37" s="37"/>
      <c r="F37" s="40"/>
    </row>
    <row r="38" spans="1:45" ht="27.6" x14ac:dyDescent="0.3">
      <c r="A38" s="36">
        <v>1</v>
      </c>
      <c r="B38" s="32" t="s">
        <v>51</v>
      </c>
      <c r="C38" s="15" t="s">
        <v>52</v>
      </c>
      <c r="D38" s="25">
        <v>12.1</v>
      </c>
      <c r="E38" s="37"/>
      <c r="F38" s="40">
        <f t="shared" si="0"/>
        <v>0</v>
      </c>
    </row>
    <row r="39" spans="1:45" x14ac:dyDescent="0.3">
      <c r="A39" s="36">
        <v>2</v>
      </c>
      <c r="B39" s="32" t="s">
        <v>53</v>
      </c>
      <c r="C39" s="15" t="s">
        <v>10</v>
      </c>
      <c r="D39" s="25">
        <v>12.67</v>
      </c>
      <c r="E39" s="37"/>
      <c r="F39" s="40">
        <f t="shared" si="0"/>
        <v>0</v>
      </c>
    </row>
    <row r="40" spans="1:45" s="46" customFormat="1" x14ac:dyDescent="0.3">
      <c r="A40" s="50"/>
      <c r="B40" s="41" t="s">
        <v>54</v>
      </c>
      <c r="C40" s="42"/>
      <c r="D40" s="55"/>
      <c r="E40" s="44"/>
      <c r="F40" s="45">
        <f>SUM(F38:F39)</f>
        <v>0</v>
      </c>
    </row>
    <row r="41" spans="1:45" x14ac:dyDescent="0.3">
      <c r="A41" s="51" t="s">
        <v>55</v>
      </c>
      <c r="B41" s="33" t="s">
        <v>56</v>
      </c>
      <c r="C41" s="15"/>
      <c r="D41" s="25"/>
      <c r="E41" s="37"/>
      <c r="F41" s="40"/>
    </row>
    <row r="42" spans="1:45" x14ac:dyDescent="0.3">
      <c r="A42" s="36">
        <v>1</v>
      </c>
      <c r="B42" s="34" t="s">
        <v>57</v>
      </c>
      <c r="C42" s="15" t="s">
        <v>10</v>
      </c>
      <c r="D42" s="25">
        <v>4.68</v>
      </c>
      <c r="E42" s="37"/>
      <c r="F42" s="40">
        <f t="shared" si="0"/>
        <v>0</v>
      </c>
    </row>
    <row r="43" spans="1:45" s="46" customFormat="1" x14ac:dyDescent="0.3">
      <c r="A43" s="50"/>
      <c r="B43" s="41" t="s">
        <v>58</v>
      </c>
      <c r="C43" s="42"/>
      <c r="D43" s="55"/>
      <c r="E43" s="44"/>
      <c r="F43" s="45">
        <f>F42</f>
        <v>0</v>
      </c>
    </row>
    <row r="44" spans="1:45" x14ac:dyDescent="0.3">
      <c r="A44" s="51" t="s">
        <v>59</v>
      </c>
      <c r="B44" s="33" t="s">
        <v>60</v>
      </c>
      <c r="C44" s="15"/>
      <c r="D44" s="25"/>
      <c r="E44" s="37"/>
      <c r="F44" s="40"/>
    </row>
    <row r="45" spans="1:45" ht="27.6" x14ac:dyDescent="0.3">
      <c r="A45" s="36">
        <v>1</v>
      </c>
      <c r="B45" s="32" t="s">
        <v>61</v>
      </c>
      <c r="C45" s="15" t="s">
        <v>10</v>
      </c>
      <c r="D45" s="25">
        <v>56.58</v>
      </c>
      <c r="E45" s="37"/>
      <c r="F45" s="40">
        <f t="shared" si="0"/>
        <v>0</v>
      </c>
    </row>
    <row r="46" spans="1:45" ht="27.6" x14ac:dyDescent="0.3">
      <c r="A46" s="36">
        <v>2</v>
      </c>
      <c r="B46" s="32" t="s">
        <v>62</v>
      </c>
      <c r="C46" s="15" t="s">
        <v>10</v>
      </c>
      <c r="D46" s="25">
        <v>16.2</v>
      </c>
      <c r="E46" s="37"/>
      <c r="F46" s="40">
        <f t="shared" si="0"/>
        <v>0</v>
      </c>
    </row>
    <row r="47" spans="1:45" s="46" customFormat="1" x14ac:dyDescent="0.3">
      <c r="A47" s="50"/>
      <c r="B47" s="41" t="s">
        <v>63</v>
      </c>
      <c r="C47" s="42"/>
      <c r="D47" s="55"/>
      <c r="E47" s="44"/>
      <c r="F47" s="45">
        <f>SUM(F45:F46)</f>
        <v>0</v>
      </c>
    </row>
    <row r="48" spans="1:45" x14ac:dyDescent="0.3">
      <c r="A48" s="51" t="s">
        <v>64</v>
      </c>
      <c r="B48" s="33" t="s">
        <v>65</v>
      </c>
      <c r="C48" s="15"/>
      <c r="D48" s="25"/>
      <c r="E48" s="37"/>
      <c r="F48" s="40"/>
    </row>
    <row r="49" spans="1:6" ht="27.6" x14ac:dyDescent="0.3">
      <c r="A49" s="36">
        <v>1</v>
      </c>
      <c r="B49" s="35" t="s">
        <v>66</v>
      </c>
      <c r="C49" s="15" t="s">
        <v>40</v>
      </c>
      <c r="D49" s="25">
        <v>2</v>
      </c>
      <c r="E49" s="37"/>
      <c r="F49" s="40">
        <f t="shared" si="0"/>
        <v>0</v>
      </c>
    </row>
    <row r="50" spans="1:6" ht="27.6" x14ac:dyDescent="0.3">
      <c r="A50" s="36">
        <v>2</v>
      </c>
      <c r="B50" s="35" t="s">
        <v>67</v>
      </c>
      <c r="C50" s="15" t="s">
        <v>40</v>
      </c>
      <c r="D50" s="25">
        <v>2</v>
      </c>
      <c r="E50" s="37"/>
      <c r="F50" s="40">
        <f t="shared" si="0"/>
        <v>0</v>
      </c>
    </row>
    <row r="51" spans="1:6" ht="27.6" x14ac:dyDescent="0.3">
      <c r="A51" s="36">
        <v>3</v>
      </c>
      <c r="B51" s="17" t="s">
        <v>68</v>
      </c>
      <c r="C51" s="15" t="s">
        <v>40</v>
      </c>
      <c r="D51" s="25">
        <v>2</v>
      </c>
      <c r="E51" s="37"/>
      <c r="F51" s="40">
        <f t="shared" si="0"/>
        <v>0</v>
      </c>
    </row>
    <row r="52" spans="1:6" x14ac:dyDescent="0.3">
      <c r="A52" s="36">
        <v>4</v>
      </c>
      <c r="B52" s="17" t="s">
        <v>69</v>
      </c>
      <c r="C52" s="15" t="s">
        <v>52</v>
      </c>
      <c r="D52" s="25">
        <v>8.9</v>
      </c>
      <c r="E52" s="37"/>
      <c r="F52" s="40">
        <f t="shared" si="0"/>
        <v>0</v>
      </c>
    </row>
    <row r="53" spans="1:6" x14ac:dyDescent="0.3">
      <c r="A53" s="36">
        <v>5</v>
      </c>
      <c r="B53" s="17" t="s">
        <v>70</v>
      </c>
      <c r="C53" s="15" t="s">
        <v>52</v>
      </c>
      <c r="D53" s="25">
        <v>2.6</v>
      </c>
      <c r="E53" s="37"/>
      <c r="F53" s="40">
        <f t="shared" si="0"/>
        <v>0</v>
      </c>
    </row>
    <row r="54" spans="1:6" s="46" customFormat="1" x14ac:dyDescent="0.3">
      <c r="A54" s="50"/>
      <c r="B54" s="41" t="s">
        <v>71</v>
      </c>
      <c r="C54" s="42"/>
      <c r="D54" s="55"/>
      <c r="E54" s="44"/>
      <c r="F54" s="45">
        <f>SUM(F49:F53)</f>
        <v>0</v>
      </c>
    </row>
    <row r="55" spans="1:6" x14ac:dyDescent="0.3">
      <c r="A55" s="51" t="s">
        <v>72</v>
      </c>
      <c r="B55" s="19" t="s">
        <v>73</v>
      </c>
      <c r="C55" s="15"/>
      <c r="D55" s="25"/>
      <c r="E55" s="37"/>
      <c r="F55" s="40"/>
    </row>
    <row r="56" spans="1:6" ht="27.6" x14ac:dyDescent="0.3">
      <c r="A56" s="36">
        <v>1</v>
      </c>
      <c r="B56" s="14" t="s">
        <v>74</v>
      </c>
      <c r="C56" s="15" t="s">
        <v>30</v>
      </c>
      <c r="D56" s="25">
        <v>1</v>
      </c>
      <c r="E56" s="37"/>
      <c r="F56" s="40">
        <f t="shared" si="0"/>
        <v>0</v>
      </c>
    </row>
    <row r="57" spans="1:6" ht="27.6" x14ac:dyDescent="0.3">
      <c r="A57" s="36">
        <v>2</v>
      </c>
      <c r="B57" s="14" t="s">
        <v>75</v>
      </c>
      <c r="C57" s="15" t="s">
        <v>52</v>
      </c>
      <c r="D57" s="25">
        <v>2</v>
      </c>
      <c r="E57" s="37"/>
      <c r="F57" s="40">
        <f t="shared" si="0"/>
        <v>0</v>
      </c>
    </row>
    <row r="58" spans="1:6" ht="27.6" x14ac:dyDescent="0.3">
      <c r="A58" s="36">
        <v>3</v>
      </c>
      <c r="B58" s="14" t="s">
        <v>76</v>
      </c>
      <c r="C58" s="15" t="s">
        <v>10</v>
      </c>
      <c r="D58" s="25">
        <v>1.8</v>
      </c>
      <c r="E58" s="37"/>
      <c r="F58" s="40">
        <f t="shared" si="0"/>
        <v>0</v>
      </c>
    </row>
    <row r="59" spans="1:6" ht="27.6" x14ac:dyDescent="0.3">
      <c r="A59" s="36">
        <v>4</v>
      </c>
      <c r="B59" s="14" t="s">
        <v>107</v>
      </c>
      <c r="C59" s="15" t="s">
        <v>10</v>
      </c>
      <c r="D59" s="25">
        <v>8.5</v>
      </c>
      <c r="E59" s="37"/>
      <c r="F59" s="40">
        <f t="shared" si="0"/>
        <v>0</v>
      </c>
    </row>
    <row r="60" spans="1:6" ht="27.6" x14ac:dyDescent="0.3">
      <c r="A60" s="36">
        <v>5</v>
      </c>
      <c r="B60" s="26" t="s">
        <v>78</v>
      </c>
      <c r="C60" s="15" t="s">
        <v>30</v>
      </c>
      <c r="D60" s="25">
        <v>1</v>
      </c>
      <c r="E60" s="37"/>
      <c r="F60" s="40">
        <f t="shared" si="0"/>
        <v>0</v>
      </c>
    </row>
    <row r="61" spans="1:6" ht="41.4" x14ac:dyDescent="0.3">
      <c r="A61" s="36">
        <v>6</v>
      </c>
      <c r="B61" s="14" t="s">
        <v>79</v>
      </c>
      <c r="C61" s="15" t="s">
        <v>30</v>
      </c>
      <c r="D61" s="25">
        <v>1</v>
      </c>
      <c r="E61" s="37"/>
      <c r="F61" s="40">
        <f t="shared" si="0"/>
        <v>0</v>
      </c>
    </row>
    <row r="62" spans="1:6" ht="46.2" customHeight="1" x14ac:dyDescent="0.3">
      <c r="A62" s="36">
        <v>7</v>
      </c>
      <c r="B62" s="14" t="s">
        <v>80</v>
      </c>
      <c r="C62" s="15" t="s">
        <v>30</v>
      </c>
      <c r="D62" s="25">
        <v>1</v>
      </c>
      <c r="E62" s="37"/>
      <c r="F62" s="40">
        <f t="shared" si="0"/>
        <v>0</v>
      </c>
    </row>
    <row r="63" spans="1:6" ht="27.6" x14ac:dyDescent="0.3">
      <c r="A63" s="36">
        <v>8</v>
      </c>
      <c r="B63" s="14" t="s">
        <v>108</v>
      </c>
      <c r="C63" s="15" t="s">
        <v>30</v>
      </c>
      <c r="D63" s="25">
        <v>1</v>
      </c>
      <c r="E63" s="37"/>
      <c r="F63" s="40">
        <f t="shared" si="0"/>
        <v>0</v>
      </c>
    </row>
    <row r="64" spans="1:6" s="46" customFormat="1" x14ac:dyDescent="0.3">
      <c r="A64" s="50"/>
      <c r="B64" s="41" t="s">
        <v>82</v>
      </c>
      <c r="C64" s="42"/>
      <c r="D64" s="55"/>
      <c r="E64" s="44"/>
      <c r="F64" s="45">
        <f>SUM(F56:F63)</f>
        <v>0</v>
      </c>
    </row>
    <row r="65" spans="1:6" x14ac:dyDescent="0.3">
      <c r="A65" s="51" t="s">
        <v>83</v>
      </c>
      <c r="B65" s="28" t="s">
        <v>84</v>
      </c>
      <c r="D65" s="58"/>
      <c r="E65" s="39"/>
      <c r="F65" s="40"/>
    </row>
    <row r="66" spans="1:6" ht="43.2" x14ac:dyDescent="0.3">
      <c r="A66" s="36">
        <v>1</v>
      </c>
      <c r="B66" s="1" t="s">
        <v>85</v>
      </c>
      <c r="C66" s="2" t="s">
        <v>86</v>
      </c>
      <c r="D66" s="58">
        <v>1.4</v>
      </c>
      <c r="E66" s="39"/>
      <c r="F66" s="40">
        <f t="shared" ref="F66:F76" si="1">+D66*E66</f>
        <v>0</v>
      </c>
    </row>
    <row r="67" spans="1:6" ht="28.8" x14ac:dyDescent="0.3">
      <c r="A67" s="36">
        <v>2</v>
      </c>
      <c r="B67" s="1" t="s">
        <v>87</v>
      </c>
      <c r="C67" s="2" t="s">
        <v>88</v>
      </c>
      <c r="D67" s="58">
        <v>1</v>
      </c>
      <c r="E67" s="39"/>
      <c r="F67" s="40">
        <f t="shared" si="1"/>
        <v>0</v>
      </c>
    </row>
    <row r="68" spans="1:6" ht="34.950000000000003" customHeight="1" x14ac:dyDescent="0.3">
      <c r="A68" s="36">
        <v>3</v>
      </c>
      <c r="B68" s="1" t="s">
        <v>89</v>
      </c>
      <c r="C68" s="2" t="s">
        <v>90</v>
      </c>
      <c r="D68" s="58">
        <v>1</v>
      </c>
      <c r="E68" s="39"/>
      <c r="F68" s="40">
        <f t="shared" si="1"/>
        <v>0</v>
      </c>
    </row>
    <row r="69" spans="1:6" ht="28.8" x14ac:dyDescent="0.3">
      <c r="A69" s="36">
        <v>4</v>
      </c>
      <c r="B69" s="1" t="s">
        <v>91</v>
      </c>
      <c r="C69" s="2" t="s">
        <v>90</v>
      </c>
      <c r="D69" s="58">
        <v>1</v>
      </c>
      <c r="E69" s="39"/>
      <c r="F69" s="40">
        <f t="shared" si="1"/>
        <v>0</v>
      </c>
    </row>
    <row r="70" spans="1:6" ht="43.2" x14ac:dyDescent="0.3">
      <c r="A70" s="36">
        <v>5</v>
      </c>
      <c r="B70" s="1" t="s">
        <v>92</v>
      </c>
      <c r="C70" s="2" t="s">
        <v>90</v>
      </c>
      <c r="D70" s="58">
        <v>1</v>
      </c>
      <c r="E70" s="39"/>
      <c r="F70" s="40">
        <f t="shared" si="1"/>
        <v>0</v>
      </c>
    </row>
    <row r="71" spans="1:6" ht="57.6" x14ac:dyDescent="0.3">
      <c r="A71" s="36">
        <v>6</v>
      </c>
      <c r="B71" s="1" t="s">
        <v>93</v>
      </c>
      <c r="C71" s="2" t="s">
        <v>86</v>
      </c>
      <c r="D71" s="59">
        <v>24.88</v>
      </c>
      <c r="E71" s="39"/>
      <c r="F71" s="40">
        <f t="shared" si="1"/>
        <v>0</v>
      </c>
    </row>
    <row r="72" spans="1:6" ht="43.2" x14ac:dyDescent="0.3">
      <c r="A72" s="36">
        <v>7</v>
      </c>
      <c r="B72" s="1" t="s">
        <v>94</v>
      </c>
      <c r="C72" s="2" t="s">
        <v>30</v>
      </c>
      <c r="D72" s="58">
        <v>1</v>
      </c>
      <c r="E72" s="39"/>
      <c r="F72" s="40">
        <f t="shared" si="1"/>
        <v>0</v>
      </c>
    </row>
    <row r="73" spans="1:6" x14ac:dyDescent="0.3">
      <c r="A73" s="36">
        <v>8</v>
      </c>
      <c r="B73" s="1" t="s">
        <v>95</v>
      </c>
      <c r="C73" s="2" t="s">
        <v>88</v>
      </c>
      <c r="D73" s="58">
        <v>3</v>
      </c>
      <c r="E73" s="39"/>
      <c r="F73" s="40">
        <f t="shared" si="1"/>
        <v>0</v>
      </c>
    </row>
    <row r="74" spans="1:6" x14ac:dyDescent="0.3">
      <c r="A74" s="36">
        <v>9</v>
      </c>
      <c r="B74" s="1" t="s">
        <v>96</v>
      </c>
      <c r="C74" s="2" t="s">
        <v>88</v>
      </c>
      <c r="D74" s="58">
        <v>3</v>
      </c>
      <c r="E74" s="39"/>
      <c r="F74" s="40">
        <f t="shared" si="1"/>
        <v>0</v>
      </c>
    </row>
    <row r="75" spans="1:6" x14ac:dyDescent="0.3">
      <c r="A75" s="36">
        <v>10</v>
      </c>
      <c r="B75" s="1" t="s">
        <v>97</v>
      </c>
      <c r="C75" s="2" t="s">
        <v>88</v>
      </c>
      <c r="D75" s="58">
        <v>3</v>
      </c>
      <c r="E75" s="39"/>
      <c r="F75" s="40">
        <f t="shared" si="1"/>
        <v>0</v>
      </c>
    </row>
    <row r="76" spans="1:6" x14ac:dyDescent="0.3">
      <c r="A76" s="36">
        <v>11</v>
      </c>
      <c r="B76" s="1" t="s">
        <v>98</v>
      </c>
      <c r="C76" s="2" t="s">
        <v>88</v>
      </c>
      <c r="D76" s="58">
        <v>4</v>
      </c>
      <c r="E76" s="39"/>
      <c r="F76" s="40">
        <f t="shared" si="1"/>
        <v>0</v>
      </c>
    </row>
    <row r="77" spans="1:6" s="46" customFormat="1" x14ac:dyDescent="0.3">
      <c r="A77" s="50"/>
      <c r="B77" s="41" t="s">
        <v>99</v>
      </c>
      <c r="C77" s="42"/>
      <c r="D77" s="55"/>
      <c r="E77" s="44"/>
      <c r="F77" s="45">
        <f>SUM(F66:F76)</f>
        <v>0</v>
      </c>
    </row>
    <row r="78" spans="1:6" x14ac:dyDescent="0.3">
      <c r="A78" s="36"/>
      <c r="B78" s="28" t="s">
        <v>100</v>
      </c>
      <c r="E78" s="3"/>
      <c r="F78" s="52">
        <f>F77+F64+F54+F47+F43+F40+F36+F32+F22+F12</f>
        <v>0</v>
      </c>
    </row>
    <row r="79" spans="1:6" x14ac:dyDescent="0.3">
      <c r="B79" s="7"/>
      <c r="C79" s="8"/>
      <c r="D79" s="9"/>
      <c r="E79" s="9"/>
    </row>
    <row r="80" spans="1:6" x14ac:dyDescent="0.3">
      <c r="B80" s="7"/>
      <c r="C80" s="8"/>
      <c r="D80" s="9"/>
      <c r="E80" s="9"/>
    </row>
    <row r="81" spans="2:5" x14ac:dyDescent="0.3">
      <c r="B81" s="7"/>
      <c r="C81" s="8"/>
      <c r="D81" s="9"/>
      <c r="E81" s="9"/>
    </row>
    <row r="82" spans="2:5" x14ac:dyDescent="0.3">
      <c r="B82" s="7"/>
      <c r="C82" s="8"/>
      <c r="D82" s="9"/>
      <c r="E82" s="9"/>
    </row>
    <row r="83" spans="2:5" x14ac:dyDescent="0.3">
      <c r="B83" s="7"/>
      <c r="C83" s="8"/>
      <c r="D83" s="9"/>
      <c r="E83" s="9"/>
    </row>
    <row r="84" spans="2:5" x14ac:dyDescent="0.3">
      <c r="B84" s="7"/>
      <c r="C84" s="8"/>
      <c r="D84" s="9"/>
      <c r="E84" s="9"/>
    </row>
    <row r="85" spans="2:5" x14ac:dyDescent="0.3">
      <c r="B85" s="7"/>
      <c r="C85" s="8"/>
      <c r="D85" s="9"/>
      <c r="E85" s="9"/>
    </row>
    <row r="86" spans="2:5" x14ac:dyDescent="0.3">
      <c r="B86" s="7"/>
      <c r="C86" s="8"/>
      <c r="D86" s="9"/>
      <c r="E86" s="9"/>
    </row>
    <row r="87" spans="2:5" x14ac:dyDescent="0.3">
      <c r="B87" s="7"/>
      <c r="C87" s="8"/>
      <c r="D87" s="9"/>
      <c r="E87" s="9"/>
    </row>
    <row r="88" spans="2:5" x14ac:dyDescent="0.3">
      <c r="B88" s="7"/>
      <c r="C88" s="8"/>
      <c r="D88" s="9"/>
      <c r="E88" s="9"/>
    </row>
    <row r="89" spans="2:5" x14ac:dyDescent="0.3">
      <c r="B89" s="7"/>
      <c r="C89" s="8"/>
      <c r="D89" s="9"/>
      <c r="E89" s="9"/>
    </row>
    <row r="90" spans="2:5" x14ac:dyDescent="0.3">
      <c r="B90" s="7"/>
      <c r="C90" s="8"/>
      <c r="D90" s="9"/>
      <c r="E90" s="9"/>
    </row>
    <row r="91" spans="2:5" x14ac:dyDescent="0.3">
      <c r="B91" s="7"/>
      <c r="C91" s="8"/>
      <c r="D91" s="9"/>
      <c r="E91" s="9"/>
    </row>
    <row r="92" spans="2:5" x14ac:dyDescent="0.3">
      <c r="B92" s="7"/>
      <c r="C92" s="8"/>
      <c r="D92" s="9"/>
      <c r="E92" s="9"/>
    </row>
    <row r="93" spans="2:5" x14ac:dyDescent="0.3">
      <c r="B93" s="7"/>
      <c r="C93" s="8"/>
      <c r="D93" s="9"/>
      <c r="E93" s="9"/>
    </row>
    <row r="94" spans="2:5" x14ac:dyDescent="0.3">
      <c r="B94" s="7"/>
      <c r="C94" s="8"/>
      <c r="D94" s="9"/>
      <c r="E94" s="9"/>
    </row>
    <row r="95" spans="2:5" x14ac:dyDescent="0.3">
      <c r="B95" s="7"/>
      <c r="C95" s="8"/>
      <c r="D95" s="9"/>
      <c r="E95" s="9"/>
    </row>
    <row r="96" spans="2:5" x14ac:dyDescent="0.3">
      <c r="B96" s="7"/>
      <c r="C96" s="8"/>
      <c r="D96" s="9"/>
      <c r="E96" s="9"/>
    </row>
    <row r="97" spans="2:5" x14ac:dyDescent="0.3">
      <c r="B97" s="7"/>
      <c r="C97" s="8"/>
      <c r="D97" s="9"/>
      <c r="E97" s="9"/>
    </row>
    <row r="98" spans="2:5" x14ac:dyDescent="0.3">
      <c r="B98" s="7"/>
      <c r="C98" s="8"/>
      <c r="D98" s="9"/>
      <c r="E98" s="9"/>
    </row>
    <row r="99" spans="2:5" x14ac:dyDescent="0.3">
      <c r="B99" s="7"/>
      <c r="C99" s="8"/>
      <c r="D99" s="9"/>
      <c r="E99" s="9"/>
    </row>
    <row r="100" spans="2:5" x14ac:dyDescent="0.3">
      <c r="B100" s="7"/>
      <c r="C100" s="8"/>
      <c r="D100" s="9"/>
      <c r="E100" s="9"/>
    </row>
    <row r="101" spans="2:5" x14ac:dyDescent="0.3">
      <c r="B101" s="7"/>
      <c r="C101" s="8"/>
      <c r="D101" s="9"/>
      <c r="E101" s="9"/>
    </row>
    <row r="102" spans="2:5" x14ac:dyDescent="0.3">
      <c r="B102" s="7"/>
      <c r="C102" s="8"/>
      <c r="D102" s="9"/>
      <c r="E102" s="9"/>
    </row>
    <row r="103" spans="2:5" x14ac:dyDescent="0.3">
      <c r="B103" s="7"/>
      <c r="C103" s="8"/>
      <c r="D103" s="9"/>
      <c r="E103" s="9"/>
    </row>
    <row r="104" spans="2:5" x14ac:dyDescent="0.3">
      <c r="B104" s="7"/>
      <c r="C104" s="8"/>
      <c r="D104" s="9"/>
      <c r="E104" s="9"/>
    </row>
    <row r="105" spans="2:5" x14ac:dyDescent="0.3">
      <c r="B105" s="7"/>
      <c r="C105" s="8"/>
      <c r="D105" s="9"/>
      <c r="E105" s="9"/>
    </row>
    <row r="106" spans="2:5" x14ac:dyDescent="0.3">
      <c r="B106" s="7"/>
      <c r="C106" s="8"/>
      <c r="D106" s="9"/>
      <c r="E106" s="9"/>
    </row>
    <row r="107" spans="2:5" x14ac:dyDescent="0.3">
      <c r="B107" s="7"/>
      <c r="C107" s="8"/>
      <c r="D107" s="9"/>
      <c r="E107" s="9"/>
    </row>
    <row r="108" spans="2:5" x14ac:dyDescent="0.3">
      <c r="B108" s="7"/>
      <c r="C108" s="8"/>
      <c r="D108" s="9"/>
      <c r="E108" s="9"/>
    </row>
    <row r="109" spans="2:5" x14ac:dyDescent="0.3">
      <c r="B109" s="7"/>
      <c r="C109" s="8"/>
      <c r="D109" s="9"/>
      <c r="E109" s="9"/>
    </row>
    <row r="110" spans="2:5" x14ac:dyDescent="0.3">
      <c r="B110" s="7"/>
      <c r="C110" s="8"/>
      <c r="D110" s="9"/>
      <c r="E110" s="9"/>
    </row>
    <row r="111" spans="2:5" x14ac:dyDescent="0.3">
      <c r="B111" s="7"/>
      <c r="C111" s="8"/>
      <c r="D111" s="9"/>
      <c r="E111" s="9"/>
    </row>
    <row r="112" spans="2:5" x14ac:dyDescent="0.3">
      <c r="B112" s="7"/>
      <c r="C112" s="8"/>
      <c r="D112" s="9"/>
      <c r="E112" s="9"/>
    </row>
    <row r="113" spans="2:5" x14ac:dyDescent="0.3">
      <c r="B113" s="7"/>
      <c r="C113" s="8"/>
      <c r="D113" s="9"/>
      <c r="E113" s="9"/>
    </row>
    <row r="114" spans="2:5" x14ac:dyDescent="0.3">
      <c r="B114" s="7"/>
      <c r="C114" s="8"/>
      <c r="D114" s="9"/>
      <c r="E114" s="9"/>
    </row>
    <row r="115" spans="2:5" x14ac:dyDescent="0.3">
      <c r="B115" s="7"/>
      <c r="C115" s="8"/>
      <c r="D115" s="9"/>
      <c r="E115" s="9"/>
    </row>
    <row r="116" spans="2:5" x14ac:dyDescent="0.3">
      <c r="B116" s="7"/>
      <c r="C116" s="8"/>
      <c r="D116" s="9"/>
      <c r="E116" s="9"/>
    </row>
    <row r="117" spans="2:5" x14ac:dyDescent="0.3">
      <c r="B117" s="7"/>
      <c r="C117" s="8"/>
      <c r="D117" s="9"/>
      <c r="E117" s="9"/>
    </row>
    <row r="118" spans="2:5" x14ac:dyDescent="0.3">
      <c r="B118" s="7"/>
      <c r="C118" s="8"/>
      <c r="D118" s="9"/>
      <c r="E118" s="9"/>
    </row>
    <row r="119" spans="2:5" x14ac:dyDescent="0.3">
      <c r="B119" s="7"/>
      <c r="C119" s="8"/>
      <c r="D119" s="9"/>
      <c r="E119" s="9"/>
    </row>
    <row r="120" spans="2:5" x14ac:dyDescent="0.3">
      <c r="B120" s="7"/>
      <c r="C120" s="8"/>
      <c r="D120" s="9"/>
      <c r="E120" s="9"/>
    </row>
    <row r="121" spans="2:5" x14ac:dyDescent="0.3">
      <c r="B121" s="7"/>
      <c r="C121" s="8"/>
      <c r="D121" s="9"/>
      <c r="E121" s="9"/>
    </row>
    <row r="122" spans="2:5" x14ac:dyDescent="0.3">
      <c r="B122" s="7"/>
      <c r="C122" s="8"/>
      <c r="D122" s="9"/>
      <c r="E122" s="9"/>
    </row>
    <row r="123" spans="2:5" x14ac:dyDescent="0.3">
      <c r="B123" s="7"/>
      <c r="C123" s="8"/>
      <c r="D123" s="9"/>
      <c r="E123" s="9"/>
    </row>
    <row r="124" spans="2:5" x14ac:dyDescent="0.3">
      <c r="B124" s="7"/>
      <c r="C124" s="8"/>
      <c r="D124" s="9"/>
      <c r="E124" s="9"/>
    </row>
    <row r="125" spans="2:5" x14ac:dyDescent="0.3">
      <c r="B125" s="7"/>
      <c r="C125" s="8"/>
      <c r="D125" s="9"/>
      <c r="E125" s="9"/>
    </row>
    <row r="126" spans="2:5" x14ac:dyDescent="0.3">
      <c r="B126" s="7"/>
      <c r="C126" s="8"/>
      <c r="D126" s="9"/>
      <c r="E126" s="9"/>
    </row>
    <row r="127" spans="2:5" x14ac:dyDescent="0.3">
      <c r="B127" s="7"/>
      <c r="C127" s="8"/>
      <c r="D127" s="9"/>
      <c r="E127" s="9"/>
    </row>
    <row r="128" spans="2:5" x14ac:dyDescent="0.3">
      <c r="B128" s="7"/>
      <c r="C128" s="8"/>
      <c r="D128" s="9"/>
      <c r="E128" s="9"/>
    </row>
    <row r="129" spans="2:5" x14ac:dyDescent="0.3">
      <c r="B129" s="7"/>
      <c r="C129" s="8"/>
      <c r="D129" s="9"/>
      <c r="E129" s="9"/>
    </row>
    <row r="130" spans="2:5" x14ac:dyDescent="0.3">
      <c r="B130" s="7"/>
      <c r="C130" s="8"/>
      <c r="D130" s="9"/>
      <c r="E130" s="9"/>
    </row>
    <row r="131" spans="2:5" x14ac:dyDescent="0.3">
      <c r="B131" s="7"/>
      <c r="C131" s="8"/>
      <c r="D131" s="9"/>
      <c r="E131" s="9"/>
    </row>
    <row r="132" spans="2:5" x14ac:dyDescent="0.3">
      <c r="B132" s="7"/>
      <c r="C132" s="8"/>
      <c r="D132" s="9"/>
      <c r="E132" s="9"/>
    </row>
    <row r="133" spans="2:5" x14ac:dyDescent="0.3">
      <c r="B133" s="7"/>
      <c r="C133" s="8"/>
      <c r="D133" s="9"/>
      <c r="E133" s="9"/>
    </row>
    <row r="134" spans="2:5" x14ac:dyDescent="0.3">
      <c r="B134" s="7"/>
      <c r="C134" s="8"/>
      <c r="D134" s="9"/>
      <c r="E134" s="9"/>
    </row>
    <row r="135" spans="2:5" x14ac:dyDescent="0.3">
      <c r="B135" s="7"/>
      <c r="C135" s="8"/>
      <c r="D135" s="9"/>
      <c r="E135" s="9"/>
    </row>
    <row r="136" spans="2:5" x14ac:dyDescent="0.3">
      <c r="B136" s="7"/>
      <c r="C136" s="8"/>
      <c r="D136" s="9"/>
      <c r="E136" s="9"/>
    </row>
    <row r="137" spans="2:5" x14ac:dyDescent="0.3">
      <c r="B137" s="7"/>
      <c r="C137" s="8"/>
      <c r="D137" s="9"/>
    </row>
    <row r="138" spans="2:5" x14ac:dyDescent="0.3">
      <c r="B138" s="7"/>
      <c r="C138" s="8"/>
      <c r="D138" s="9"/>
    </row>
    <row r="139" spans="2:5" x14ac:dyDescent="0.3">
      <c r="B139" s="7"/>
      <c r="C139" s="8"/>
      <c r="D139" s="9"/>
    </row>
    <row r="140" spans="2:5" x14ac:dyDescent="0.3">
      <c r="B140" s="7"/>
      <c r="C140" s="8"/>
      <c r="D140" s="9"/>
    </row>
    <row r="141" spans="2:5" x14ac:dyDescent="0.3">
      <c r="B141" s="7"/>
      <c r="C141" s="8"/>
      <c r="D141" s="9"/>
    </row>
    <row r="142" spans="2:5" x14ac:dyDescent="0.3">
      <c r="B142" s="7"/>
      <c r="C142" s="8"/>
      <c r="D142" s="9"/>
    </row>
    <row r="143" spans="2:5" x14ac:dyDescent="0.3">
      <c r="B143" s="7"/>
      <c r="C143" s="8"/>
      <c r="D143" s="9"/>
    </row>
    <row r="144" spans="2:5" x14ac:dyDescent="0.3">
      <c r="B144" s="7"/>
      <c r="C144" s="8"/>
      <c r="D144" s="9"/>
    </row>
    <row r="145" spans="2:4" x14ac:dyDescent="0.3">
      <c r="B145" s="7"/>
      <c r="C145" s="8"/>
      <c r="D145" s="9"/>
    </row>
    <row r="146" spans="2:4" x14ac:dyDescent="0.3">
      <c r="B146" s="7"/>
      <c r="C146" s="8"/>
      <c r="D146" s="9"/>
    </row>
    <row r="147" spans="2:4" x14ac:dyDescent="0.3">
      <c r="B147" s="7"/>
      <c r="C147" s="8"/>
      <c r="D147" s="9"/>
    </row>
    <row r="148" spans="2:4" x14ac:dyDescent="0.3">
      <c r="B148" s="7"/>
      <c r="C148" s="8"/>
      <c r="D148" s="9"/>
    </row>
    <row r="149" spans="2:4" x14ac:dyDescent="0.3">
      <c r="B149" s="7"/>
      <c r="C149" s="8"/>
      <c r="D149" s="9"/>
    </row>
    <row r="150" spans="2:4" x14ac:dyDescent="0.3">
      <c r="B150" s="7"/>
      <c r="C150" s="8"/>
      <c r="D150" s="9"/>
    </row>
    <row r="151" spans="2:4" x14ac:dyDescent="0.3">
      <c r="B151" s="7"/>
      <c r="C151" s="8"/>
      <c r="D151" s="9"/>
    </row>
    <row r="152" spans="2:4" x14ac:dyDescent="0.3">
      <c r="B152" s="7"/>
      <c r="C152" s="8"/>
      <c r="D152" s="9"/>
    </row>
    <row r="153" spans="2:4" x14ac:dyDescent="0.3">
      <c r="B153" s="7"/>
      <c r="C153" s="8"/>
      <c r="D153" s="9"/>
    </row>
    <row r="154" spans="2:4" x14ac:dyDescent="0.3">
      <c r="B154" s="7"/>
      <c r="C154" s="8"/>
      <c r="D154" s="9"/>
    </row>
    <row r="155" spans="2:4" x14ac:dyDescent="0.3">
      <c r="B155" s="7"/>
      <c r="C155" s="8"/>
      <c r="D155" s="9"/>
    </row>
    <row r="156" spans="2:4" x14ac:dyDescent="0.3">
      <c r="B156" s="7"/>
      <c r="C156" s="8"/>
      <c r="D156" s="9"/>
    </row>
    <row r="157" spans="2:4" x14ac:dyDescent="0.3">
      <c r="B157" s="7"/>
      <c r="C157" s="8"/>
      <c r="D157" s="9"/>
    </row>
    <row r="158" spans="2:4" x14ac:dyDescent="0.3">
      <c r="B158" s="7"/>
      <c r="C158" s="8"/>
      <c r="D158" s="9"/>
    </row>
    <row r="159" spans="2:4" x14ac:dyDescent="0.3">
      <c r="B159" s="7"/>
      <c r="C159" s="8"/>
      <c r="D159" s="9"/>
    </row>
    <row r="160" spans="2:4" x14ac:dyDescent="0.3">
      <c r="B160" s="7"/>
      <c r="C160" s="8"/>
      <c r="D160" s="9"/>
    </row>
    <row r="161" spans="2:4" x14ac:dyDescent="0.3">
      <c r="B161" s="7"/>
      <c r="C161" s="8"/>
      <c r="D161" s="9"/>
    </row>
    <row r="162" spans="2:4" x14ac:dyDescent="0.3">
      <c r="B162" s="7"/>
      <c r="C162" s="8"/>
      <c r="D162" s="9"/>
    </row>
    <row r="163" spans="2:4" x14ac:dyDescent="0.3">
      <c r="B163" s="7"/>
      <c r="C163" s="8"/>
      <c r="D163" s="9"/>
    </row>
    <row r="164" spans="2:4" x14ac:dyDescent="0.3">
      <c r="B164" s="7"/>
      <c r="C164" s="8"/>
      <c r="D164" s="9"/>
    </row>
    <row r="165" spans="2:4" x14ac:dyDescent="0.3">
      <c r="B165" s="7"/>
      <c r="C165" s="8"/>
      <c r="D165" s="9"/>
    </row>
    <row r="166" spans="2:4" x14ac:dyDescent="0.3">
      <c r="B166" s="7"/>
      <c r="C166" s="8"/>
      <c r="D166" s="9"/>
    </row>
    <row r="167" spans="2:4" x14ac:dyDescent="0.3">
      <c r="B167" s="7"/>
      <c r="C167" s="8"/>
      <c r="D167" s="9"/>
    </row>
    <row r="168" spans="2:4" x14ac:dyDescent="0.3">
      <c r="B168" s="7"/>
      <c r="C168" s="8"/>
      <c r="D168" s="9"/>
    </row>
    <row r="169" spans="2:4" x14ac:dyDescent="0.3">
      <c r="B169" s="7"/>
      <c r="C169" s="8"/>
      <c r="D169" s="9"/>
    </row>
    <row r="170" spans="2:4" x14ac:dyDescent="0.3">
      <c r="B170" s="7"/>
      <c r="C170" s="8"/>
      <c r="D170" s="9"/>
    </row>
    <row r="171" spans="2:4" x14ac:dyDescent="0.3">
      <c r="B171" s="7"/>
      <c r="C171" s="8"/>
      <c r="D171" s="9"/>
    </row>
    <row r="172" spans="2:4" x14ac:dyDescent="0.3">
      <c r="B172" s="7"/>
      <c r="C172" s="8"/>
      <c r="D172" s="9"/>
    </row>
    <row r="173" spans="2:4" x14ac:dyDescent="0.3">
      <c r="B173" s="7"/>
      <c r="C173" s="8"/>
      <c r="D173" s="9"/>
    </row>
    <row r="174" spans="2:4" x14ac:dyDescent="0.3">
      <c r="B174" s="7"/>
      <c r="C174" s="8"/>
      <c r="D174" s="9"/>
    </row>
    <row r="175" spans="2:4" x14ac:dyDescent="0.3">
      <c r="B175" s="7"/>
      <c r="C175" s="8"/>
      <c r="D175" s="9"/>
    </row>
    <row r="176" spans="2:4" x14ac:dyDescent="0.3">
      <c r="B176" s="7"/>
      <c r="C176" s="8"/>
      <c r="D176" s="9"/>
    </row>
    <row r="177" spans="2:4" x14ac:dyDescent="0.3">
      <c r="B177" s="7"/>
      <c r="C177" s="8"/>
      <c r="D177" s="9"/>
    </row>
    <row r="178" spans="2:4" x14ac:dyDescent="0.3">
      <c r="B178" s="7"/>
      <c r="C178" s="8"/>
      <c r="D178" s="9"/>
    </row>
    <row r="179" spans="2:4" x14ac:dyDescent="0.3">
      <c r="B179" s="7"/>
      <c r="C179" s="8"/>
      <c r="D179" s="9"/>
    </row>
    <row r="180" spans="2:4" x14ac:dyDescent="0.3">
      <c r="B180" s="7"/>
      <c r="C180" s="8"/>
      <c r="D180" s="9"/>
    </row>
    <row r="181" spans="2:4" x14ac:dyDescent="0.3">
      <c r="B181" s="7"/>
      <c r="C181" s="8"/>
      <c r="D181" s="9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1743-9B8F-4C6A-A934-EE39C8E8FCE7}">
  <dimension ref="A1:AS182"/>
  <sheetViews>
    <sheetView zoomScaleNormal="100" workbookViewId="0">
      <pane ySplit="3" topLeftCell="A4" activePane="bottomLeft" state="frozen"/>
      <selection pane="bottomLeft" activeCell="E44" sqref="E44"/>
    </sheetView>
  </sheetViews>
  <sheetFormatPr baseColWidth="10" defaultColWidth="11.44140625" defaultRowHeight="14.4" x14ac:dyDescent="0.3"/>
  <cols>
    <col min="1" max="1" width="3.6640625" style="30" bestFit="1" customWidth="1"/>
    <col min="2" max="2" width="54.33203125" style="1" customWidth="1"/>
    <col min="3" max="3" width="8" style="2" customWidth="1"/>
    <col min="4" max="4" width="14.88671875" style="3" customWidth="1"/>
  </cols>
  <sheetData>
    <row r="1" spans="1:6" ht="36.6" customHeight="1" thickBot="1" x14ac:dyDescent="0.35">
      <c r="B1" s="73" t="s">
        <v>109</v>
      </c>
      <c r="C1" s="74"/>
      <c r="D1" s="74"/>
      <c r="E1" s="74"/>
      <c r="F1" s="75"/>
    </row>
    <row r="2" spans="1:6" ht="36.6" customHeight="1" x14ac:dyDescent="0.3">
      <c r="B2" s="29"/>
      <c r="C2" s="29"/>
      <c r="D2" s="29"/>
      <c r="E2" s="29"/>
      <c r="F2" s="29"/>
    </row>
    <row r="3" spans="1:6" s="4" customFormat="1" ht="27" customHeight="1" x14ac:dyDescent="0.35">
      <c r="A3" s="47" t="s">
        <v>1</v>
      </c>
      <c r="B3" s="47" t="s">
        <v>2</v>
      </c>
      <c r="C3" s="47" t="s">
        <v>3</v>
      </c>
      <c r="D3" s="48" t="s">
        <v>4</v>
      </c>
      <c r="E3" s="47" t="s">
        <v>5</v>
      </c>
      <c r="F3" s="47" t="s">
        <v>6</v>
      </c>
    </row>
    <row r="4" spans="1:6" s="5" customFormat="1" ht="15.6" x14ac:dyDescent="0.3">
      <c r="A4" s="49" t="s">
        <v>7</v>
      </c>
      <c r="B4" s="10" t="s">
        <v>8</v>
      </c>
      <c r="C4" s="11"/>
      <c r="D4" s="12"/>
      <c r="E4" s="12"/>
      <c r="F4" s="13"/>
    </row>
    <row r="5" spans="1:6" x14ac:dyDescent="0.3">
      <c r="A5" s="36">
        <v>1</v>
      </c>
      <c r="B5" s="14" t="s">
        <v>9</v>
      </c>
      <c r="C5" s="15" t="s">
        <v>10</v>
      </c>
      <c r="D5" s="21">
        <v>87.6</v>
      </c>
      <c r="E5" s="37"/>
      <c r="F5" s="40">
        <f>+D5*E5</f>
        <v>0</v>
      </c>
    </row>
    <row r="6" spans="1:6" x14ac:dyDescent="0.3">
      <c r="A6" s="36">
        <v>2</v>
      </c>
      <c r="B6" s="16" t="s">
        <v>11</v>
      </c>
      <c r="C6" s="15" t="s">
        <v>12</v>
      </c>
      <c r="D6" s="21">
        <v>1</v>
      </c>
      <c r="E6" s="37"/>
      <c r="F6" s="40">
        <f t="shared" ref="F6:F52" si="0">+D6*E6</f>
        <v>0</v>
      </c>
    </row>
    <row r="7" spans="1:6" x14ac:dyDescent="0.3">
      <c r="A7" s="36">
        <v>3</v>
      </c>
      <c r="B7" s="14" t="s">
        <v>110</v>
      </c>
      <c r="C7" s="15" t="s">
        <v>14</v>
      </c>
      <c r="D7" s="21">
        <v>45.134999999999998</v>
      </c>
      <c r="E7" s="37"/>
      <c r="F7" s="40">
        <f t="shared" si="0"/>
        <v>0</v>
      </c>
    </row>
    <row r="8" spans="1:6" x14ac:dyDescent="0.3">
      <c r="A8" s="36">
        <v>4</v>
      </c>
      <c r="B8" s="16" t="s">
        <v>15</v>
      </c>
      <c r="C8" s="15" t="s">
        <v>14</v>
      </c>
      <c r="D8" s="21">
        <v>4.8150000000000004</v>
      </c>
      <c r="E8" s="37"/>
      <c r="F8" s="40">
        <f t="shared" si="0"/>
        <v>0</v>
      </c>
    </row>
    <row r="9" spans="1:6" x14ac:dyDescent="0.3">
      <c r="A9" s="36">
        <v>5</v>
      </c>
      <c r="B9" s="16" t="s">
        <v>16</v>
      </c>
      <c r="C9" s="15" t="s">
        <v>14</v>
      </c>
      <c r="D9" s="21">
        <v>4.1040000000000001</v>
      </c>
      <c r="E9" s="37"/>
      <c r="F9" s="40">
        <f t="shared" si="0"/>
        <v>0</v>
      </c>
    </row>
    <row r="10" spans="1:6" x14ac:dyDescent="0.3">
      <c r="A10" s="36">
        <v>6</v>
      </c>
      <c r="B10" s="16" t="s">
        <v>17</v>
      </c>
      <c r="C10" s="15" t="s">
        <v>14</v>
      </c>
      <c r="D10" s="21">
        <f>2.52+0.387</f>
        <v>2.907</v>
      </c>
      <c r="E10" s="37"/>
      <c r="F10" s="40">
        <f t="shared" si="0"/>
        <v>0</v>
      </c>
    </row>
    <row r="11" spans="1:6" x14ac:dyDescent="0.3">
      <c r="A11" s="36">
        <v>7</v>
      </c>
      <c r="B11" s="16" t="s">
        <v>18</v>
      </c>
      <c r="C11" s="15" t="s">
        <v>12</v>
      </c>
      <c r="D11" s="21">
        <v>1</v>
      </c>
      <c r="E11" s="37"/>
      <c r="F11" s="40">
        <f t="shared" si="0"/>
        <v>0</v>
      </c>
    </row>
    <row r="12" spans="1:6" s="46" customFormat="1" x14ac:dyDescent="0.3">
      <c r="A12" s="50"/>
      <c r="B12" s="41" t="s">
        <v>19</v>
      </c>
      <c r="C12" s="42"/>
      <c r="D12" s="43"/>
      <c r="E12" s="44"/>
      <c r="F12" s="45">
        <f>SUM(F5:F11)</f>
        <v>0</v>
      </c>
    </row>
    <row r="13" spans="1:6" s="5" customFormat="1" ht="15.6" x14ac:dyDescent="0.3">
      <c r="A13" s="49" t="s">
        <v>20</v>
      </c>
      <c r="B13" s="10" t="s">
        <v>21</v>
      </c>
      <c r="C13" s="12"/>
      <c r="D13" s="22"/>
      <c r="E13" s="38"/>
      <c r="F13" s="40"/>
    </row>
    <row r="14" spans="1:6" ht="27.6" x14ac:dyDescent="0.3">
      <c r="A14" s="36">
        <v>1</v>
      </c>
      <c r="B14" s="17" t="s">
        <v>111</v>
      </c>
      <c r="C14" s="15" t="s">
        <v>14</v>
      </c>
      <c r="D14" s="23">
        <f>0.851</f>
        <v>0.85099999999999998</v>
      </c>
      <c r="E14" s="37"/>
      <c r="F14" s="40">
        <f t="shared" si="0"/>
        <v>0</v>
      </c>
    </row>
    <row r="15" spans="1:6" ht="27.6" x14ac:dyDescent="0.3">
      <c r="A15" s="36">
        <v>2</v>
      </c>
      <c r="B15" s="17" t="s">
        <v>112</v>
      </c>
      <c r="C15" s="15" t="s">
        <v>14</v>
      </c>
      <c r="D15" s="21">
        <v>2.5499999999999998</v>
      </c>
      <c r="E15" s="37"/>
      <c r="F15" s="40">
        <f t="shared" si="0"/>
        <v>0</v>
      </c>
    </row>
    <row r="16" spans="1:6" ht="27.6" x14ac:dyDescent="0.3">
      <c r="A16" s="36">
        <v>3</v>
      </c>
      <c r="B16" s="17" t="s">
        <v>24</v>
      </c>
      <c r="C16" s="15" t="s">
        <v>10</v>
      </c>
      <c r="D16" s="21">
        <v>68.400000000000006</v>
      </c>
      <c r="E16" s="37"/>
      <c r="F16" s="40">
        <f t="shared" si="0"/>
        <v>0</v>
      </c>
    </row>
    <row r="17" spans="1:45" x14ac:dyDescent="0.3">
      <c r="A17" s="36">
        <v>4</v>
      </c>
      <c r="B17" s="14" t="s">
        <v>25</v>
      </c>
      <c r="C17" s="15" t="s">
        <v>14</v>
      </c>
      <c r="D17" s="25">
        <v>0.51300000000000001</v>
      </c>
      <c r="E17" s="37"/>
      <c r="F17" s="40">
        <f t="shared" si="0"/>
        <v>0</v>
      </c>
    </row>
    <row r="18" spans="1:45" ht="33" customHeight="1" x14ac:dyDescent="0.3">
      <c r="A18" s="36">
        <v>5</v>
      </c>
      <c r="B18" s="14" t="s">
        <v>26</v>
      </c>
      <c r="C18" s="15" t="s">
        <v>14</v>
      </c>
      <c r="D18" s="25">
        <v>1.1240000000000001</v>
      </c>
      <c r="E18" s="37"/>
      <c r="F18" s="40">
        <f t="shared" si="0"/>
        <v>0</v>
      </c>
    </row>
    <row r="19" spans="1:45" ht="27.6" x14ac:dyDescent="0.3">
      <c r="A19" s="36">
        <v>6</v>
      </c>
      <c r="B19" s="14" t="s">
        <v>27</v>
      </c>
      <c r="C19" s="15" t="s">
        <v>14</v>
      </c>
      <c r="D19" s="25">
        <v>2.3370000000000002</v>
      </c>
      <c r="E19" s="37"/>
      <c r="F19" s="40">
        <f t="shared" si="0"/>
        <v>0</v>
      </c>
    </row>
    <row r="20" spans="1:45" x14ac:dyDescent="0.3">
      <c r="A20" s="36">
        <v>7</v>
      </c>
      <c r="B20" s="18" t="s">
        <v>28</v>
      </c>
      <c r="C20" s="15" t="s">
        <v>10</v>
      </c>
      <c r="D20" s="21">
        <v>74</v>
      </c>
      <c r="E20" s="37"/>
      <c r="F20" s="40">
        <f t="shared" si="0"/>
        <v>0</v>
      </c>
    </row>
    <row r="21" spans="1:45" s="46" customFormat="1" x14ac:dyDescent="0.3">
      <c r="A21" s="50"/>
      <c r="B21" s="41" t="s">
        <v>31</v>
      </c>
      <c r="C21" s="42"/>
      <c r="D21" s="43"/>
      <c r="E21" s="44"/>
      <c r="F21" s="45">
        <f>SUM(F14:F20)</f>
        <v>0</v>
      </c>
    </row>
    <row r="22" spans="1:45" s="5" customFormat="1" ht="15.6" x14ac:dyDescent="0.3">
      <c r="A22" s="49" t="s">
        <v>32</v>
      </c>
      <c r="B22" s="19" t="s">
        <v>33</v>
      </c>
      <c r="C22" s="12"/>
      <c r="D22" s="22"/>
      <c r="E22" s="38"/>
      <c r="F22" s="40"/>
    </row>
    <row r="23" spans="1:45" x14ac:dyDescent="0.3">
      <c r="A23" s="36">
        <v>1</v>
      </c>
      <c r="B23" s="14" t="s">
        <v>34</v>
      </c>
      <c r="C23" s="15" t="s">
        <v>14</v>
      </c>
      <c r="D23" s="23">
        <v>1.139</v>
      </c>
      <c r="E23" s="37"/>
      <c r="F23" s="40">
        <f t="shared" si="0"/>
        <v>0</v>
      </c>
    </row>
    <row r="24" spans="1:45" ht="27.6" x14ac:dyDescent="0.3">
      <c r="A24" s="36">
        <v>2</v>
      </c>
      <c r="B24" s="14" t="s">
        <v>35</v>
      </c>
      <c r="C24" s="15" t="s">
        <v>14</v>
      </c>
      <c r="D24" s="21">
        <v>2.66</v>
      </c>
      <c r="E24" s="37"/>
      <c r="F24" s="40">
        <f t="shared" si="0"/>
        <v>0</v>
      </c>
    </row>
    <row r="25" spans="1:45" ht="27.6" x14ac:dyDescent="0.3">
      <c r="A25" s="36">
        <v>3</v>
      </c>
      <c r="B25" s="14" t="s">
        <v>36</v>
      </c>
      <c r="C25" s="15" t="s">
        <v>14</v>
      </c>
      <c r="D25" s="23">
        <v>0.53</v>
      </c>
      <c r="E25" s="37"/>
      <c r="F25" s="40">
        <f t="shared" si="0"/>
        <v>0</v>
      </c>
    </row>
    <row r="26" spans="1:45" ht="27.6" x14ac:dyDescent="0.3">
      <c r="A26" s="36">
        <v>4</v>
      </c>
      <c r="B26" s="14" t="s">
        <v>37</v>
      </c>
      <c r="C26" s="15" t="s">
        <v>10</v>
      </c>
      <c r="D26" s="21">
        <v>61.96</v>
      </c>
      <c r="E26" s="37"/>
      <c r="F26" s="40">
        <f t="shared" si="0"/>
        <v>0</v>
      </c>
    </row>
    <row r="27" spans="1:45" ht="27.6" x14ac:dyDescent="0.3">
      <c r="A27" s="36">
        <v>5</v>
      </c>
      <c r="B27" s="14" t="s">
        <v>38</v>
      </c>
      <c r="C27" s="15" t="s">
        <v>10</v>
      </c>
      <c r="D27" s="21">
        <v>2.4</v>
      </c>
      <c r="E27" s="37"/>
      <c r="F27" s="40">
        <f t="shared" si="0"/>
        <v>0</v>
      </c>
    </row>
    <row r="28" spans="1:45" ht="27.6" x14ac:dyDescent="0.3">
      <c r="A28" s="36">
        <v>6</v>
      </c>
      <c r="B28" s="14" t="s">
        <v>39</v>
      </c>
      <c r="C28" s="15" t="s">
        <v>40</v>
      </c>
      <c r="D28" s="21">
        <v>78</v>
      </c>
      <c r="E28" s="37"/>
      <c r="F28" s="40">
        <f t="shared" si="0"/>
        <v>0</v>
      </c>
    </row>
    <row r="29" spans="1:45" x14ac:dyDescent="0.3">
      <c r="A29" s="36">
        <v>7</v>
      </c>
      <c r="B29" s="14" t="s">
        <v>41</v>
      </c>
      <c r="C29" s="15" t="s">
        <v>10</v>
      </c>
      <c r="D29" s="21">
        <v>149.59</v>
      </c>
      <c r="E29" s="37"/>
      <c r="F29" s="40">
        <f t="shared" si="0"/>
        <v>0</v>
      </c>
    </row>
    <row r="30" spans="1:45" ht="27.6" x14ac:dyDescent="0.3">
      <c r="A30" s="36">
        <v>8</v>
      </c>
      <c r="B30" s="32" t="s">
        <v>42</v>
      </c>
      <c r="C30" s="15" t="s">
        <v>10</v>
      </c>
      <c r="D30" s="21">
        <v>80.78</v>
      </c>
      <c r="E30" s="37"/>
      <c r="F30" s="40">
        <f t="shared" si="0"/>
        <v>0</v>
      </c>
    </row>
    <row r="31" spans="1:45" s="46" customFormat="1" x14ac:dyDescent="0.3">
      <c r="A31" s="50"/>
      <c r="B31" s="41" t="s">
        <v>43</v>
      </c>
      <c r="C31" s="42"/>
      <c r="D31" s="43"/>
      <c r="E31" s="44"/>
      <c r="F31" s="45">
        <f>SUM(F23:F30)</f>
        <v>0</v>
      </c>
    </row>
    <row r="32" spans="1:45" s="6" customFormat="1" ht="15.6" x14ac:dyDescent="0.3">
      <c r="A32" s="31" t="s">
        <v>44</v>
      </c>
      <c r="B32" s="33" t="s">
        <v>45</v>
      </c>
      <c r="C32" s="20"/>
      <c r="D32" s="24"/>
      <c r="E32" s="37"/>
      <c r="F32" s="40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6" ht="41.4" x14ac:dyDescent="0.3">
      <c r="A33" s="36">
        <v>1</v>
      </c>
      <c r="B33" s="32" t="s">
        <v>46</v>
      </c>
      <c r="C33" s="15" t="s">
        <v>40</v>
      </c>
      <c r="D33" s="21">
        <v>4</v>
      </c>
      <c r="E33" s="37"/>
      <c r="F33" s="40">
        <f t="shared" si="0"/>
        <v>0</v>
      </c>
    </row>
    <row r="34" spans="1:6" ht="41.4" x14ac:dyDescent="0.3">
      <c r="A34" s="36">
        <v>2</v>
      </c>
      <c r="B34" s="32" t="s">
        <v>47</v>
      </c>
      <c r="C34" s="15" t="s">
        <v>40</v>
      </c>
      <c r="D34" s="21">
        <v>1</v>
      </c>
      <c r="E34" s="37"/>
      <c r="F34" s="40">
        <f t="shared" si="0"/>
        <v>0</v>
      </c>
    </row>
    <row r="35" spans="1:6" s="46" customFormat="1" x14ac:dyDescent="0.3">
      <c r="A35" s="50"/>
      <c r="B35" s="41" t="s">
        <v>48</v>
      </c>
      <c r="C35" s="42"/>
      <c r="D35" s="43"/>
      <c r="E35" s="44"/>
      <c r="F35" s="45">
        <f>SUM(F33:F34)</f>
        <v>0</v>
      </c>
    </row>
    <row r="36" spans="1:6" x14ac:dyDescent="0.3">
      <c r="A36" s="51" t="s">
        <v>49</v>
      </c>
      <c r="B36" s="33" t="s">
        <v>50</v>
      </c>
      <c r="C36" s="15"/>
      <c r="D36" s="21"/>
      <c r="E36" s="37"/>
      <c r="F36" s="40"/>
    </row>
    <row r="37" spans="1:6" ht="27.6" x14ac:dyDescent="0.3">
      <c r="A37" s="36">
        <v>1</v>
      </c>
      <c r="B37" s="32" t="s">
        <v>51</v>
      </c>
      <c r="C37" s="15" t="s">
        <v>52</v>
      </c>
      <c r="D37" s="21">
        <v>16.8</v>
      </c>
      <c r="E37" s="37"/>
      <c r="F37" s="40">
        <f t="shared" si="0"/>
        <v>0</v>
      </c>
    </row>
    <row r="38" spans="1:6" x14ac:dyDescent="0.3">
      <c r="A38" s="36">
        <v>2</v>
      </c>
      <c r="B38" s="32" t="s">
        <v>53</v>
      </c>
      <c r="C38" s="15" t="s">
        <v>10</v>
      </c>
      <c r="D38" s="21">
        <f>10.53+5.2</f>
        <v>15.73</v>
      </c>
      <c r="E38" s="37"/>
      <c r="F38" s="40">
        <f t="shared" si="0"/>
        <v>0</v>
      </c>
    </row>
    <row r="39" spans="1:6" s="46" customFormat="1" x14ac:dyDescent="0.3">
      <c r="A39" s="50"/>
      <c r="B39" s="41" t="s">
        <v>54</v>
      </c>
      <c r="C39" s="42"/>
      <c r="D39" s="43"/>
      <c r="E39" s="44"/>
      <c r="F39" s="45">
        <f>SUM(F37:F38)</f>
        <v>0</v>
      </c>
    </row>
    <row r="40" spans="1:6" x14ac:dyDescent="0.3">
      <c r="A40" s="51" t="s">
        <v>55</v>
      </c>
      <c r="B40" s="33" t="s">
        <v>56</v>
      </c>
      <c r="C40" s="15"/>
      <c r="D40" s="21"/>
      <c r="E40" s="37"/>
      <c r="F40" s="40"/>
    </row>
    <row r="41" spans="1:6" x14ac:dyDescent="0.3">
      <c r="A41" s="36">
        <v>1</v>
      </c>
      <c r="B41" s="34" t="s">
        <v>57</v>
      </c>
      <c r="C41" s="15" t="s">
        <v>10</v>
      </c>
      <c r="D41" s="21">
        <v>5.28</v>
      </c>
      <c r="E41" s="37"/>
      <c r="F41" s="40">
        <f t="shared" si="0"/>
        <v>0</v>
      </c>
    </row>
    <row r="42" spans="1:6" s="46" customFormat="1" x14ac:dyDescent="0.3">
      <c r="A42" s="50"/>
      <c r="B42" s="41" t="s">
        <v>58</v>
      </c>
      <c r="C42" s="42"/>
      <c r="D42" s="43"/>
      <c r="E42" s="44"/>
      <c r="F42" s="45">
        <f>F41</f>
        <v>0</v>
      </c>
    </row>
    <row r="43" spans="1:6" x14ac:dyDescent="0.3">
      <c r="A43" s="51" t="s">
        <v>59</v>
      </c>
      <c r="B43" s="33" t="s">
        <v>60</v>
      </c>
      <c r="C43" s="15"/>
      <c r="D43" s="21"/>
      <c r="E43" s="37"/>
      <c r="F43" s="40"/>
    </row>
    <row r="44" spans="1:6" ht="27.6" x14ac:dyDescent="0.3">
      <c r="A44" s="36">
        <v>1</v>
      </c>
      <c r="B44" s="32" t="s">
        <v>61</v>
      </c>
      <c r="C44" s="15" t="s">
        <v>10</v>
      </c>
      <c r="D44" s="21">
        <v>59.56</v>
      </c>
      <c r="E44" s="37"/>
      <c r="F44" s="40">
        <f t="shared" si="0"/>
        <v>0</v>
      </c>
    </row>
    <row r="45" spans="1:6" ht="27.6" x14ac:dyDescent="0.3">
      <c r="A45" s="36">
        <v>2</v>
      </c>
      <c r="B45" s="32" t="s">
        <v>62</v>
      </c>
      <c r="C45" s="15" t="s">
        <v>10</v>
      </c>
      <c r="D45" s="21">
        <v>18.8</v>
      </c>
      <c r="E45" s="37"/>
      <c r="F45" s="40">
        <f t="shared" si="0"/>
        <v>0</v>
      </c>
    </row>
    <row r="46" spans="1:6" s="46" customFormat="1" x14ac:dyDescent="0.3">
      <c r="A46" s="50"/>
      <c r="B46" s="41" t="s">
        <v>63</v>
      </c>
      <c r="C46" s="42"/>
      <c r="D46" s="43"/>
      <c r="E46" s="44"/>
      <c r="F46" s="45">
        <f>SUM(F44:F45)</f>
        <v>0</v>
      </c>
    </row>
    <row r="47" spans="1:6" x14ac:dyDescent="0.3">
      <c r="A47" s="51" t="s">
        <v>64</v>
      </c>
      <c r="B47" s="33" t="s">
        <v>65</v>
      </c>
      <c r="C47" s="15"/>
      <c r="D47" s="21"/>
      <c r="E47" s="37"/>
      <c r="F47" s="40"/>
    </row>
    <row r="48" spans="1:6" ht="27.6" x14ac:dyDescent="0.3">
      <c r="A48" s="36">
        <v>1</v>
      </c>
      <c r="B48" s="35" t="s">
        <v>66</v>
      </c>
      <c r="C48" s="15" t="s">
        <v>40</v>
      </c>
      <c r="D48" s="21">
        <v>2</v>
      </c>
      <c r="E48" s="37"/>
      <c r="F48" s="40">
        <f t="shared" si="0"/>
        <v>0</v>
      </c>
    </row>
    <row r="49" spans="1:6" ht="27.6" x14ac:dyDescent="0.3">
      <c r="A49" s="36">
        <v>2</v>
      </c>
      <c r="B49" s="35" t="s">
        <v>67</v>
      </c>
      <c r="C49" s="15" t="s">
        <v>40</v>
      </c>
      <c r="D49" s="21">
        <v>2</v>
      </c>
      <c r="E49" s="37"/>
      <c r="F49" s="40">
        <f t="shared" si="0"/>
        <v>0</v>
      </c>
    </row>
    <row r="50" spans="1:6" ht="27.6" x14ac:dyDescent="0.3">
      <c r="A50" s="36">
        <v>3</v>
      </c>
      <c r="B50" s="17" t="s">
        <v>68</v>
      </c>
      <c r="C50" s="15" t="s">
        <v>40</v>
      </c>
      <c r="D50" s="21">
        <v>2</v>
      </c>
      <c r="E50" s="37"/>
      <c r="F50" s="40">
        <f t="shared" si="0"/>
        <v>0</v>
      </c>
    </row>
    <row r="51" spans="1:6" x14ac:dyDescent="0.3">
      <c r="A51" s="36">
        <v>4</v>
      </c>
      <c r="B51" s="17" t="s">
        <v>69</v>
      </c>
      <c r="C51" s="15" t="s">
        <v>52</v>
      </c>
      <c r="D51" s="21">
        <v>8.9</v>
      </c>
      <c r="E51" s="37"/>
      <c r="F51" s="40">
        <f t="shared" si="0"/>
        <v>0</v>
      </c>
    </row>
    <row r="52" spans="1:6" x14ac:dyDescent="0.3">
      <c r="A52" s="36">
        <v>5</v>
      </c>
      <c r="B52" s="17" t="s">
        <v>70</v>
      </c>
      <c r="C52" s="15" t="s">
        <v>52</v>
      </c>
      <c r="D52" s="21">
        <v>2.6</v>
      </c>
      <c r="E52" s="37"/>
      <c r="F52" s="40">
        <f t="shared" si="0"/>
        <v>0</v>
      </c>
    </row>
    <row r="53" spans="1:6" s="46" customFormat="1" x14ac:dyDescent="0.3">
      <c r="A53" s="50"/>
      <c r="B53" s="41" t="s">
        <v>71</v>
      </c>
      <c r="C53" s="42"/>
      <c r="D53" s="43"/>
      <c r="E53" s="44"/>
      <c r="F53" s="45">
        <f>SUM(F48:F52)</f>
        <v>0</v>
      </c>
    </row>
    <row r="54" spans="1:6" x14ac:dyDescent="0.3">
      <c r="A54" s="51" t="s">
        <v>72</v>
      </c>
      <c r="B54" s="28" t="s">
        <v>113</v>
      </c>
      <c r="E54" s="39"/>
      <c r="F54" s="40"/>
    </row>
    <row r="55" spans="1:6" ht="43.2" x14ac:dyDescent="0.3">
      <c r="A55" s="36">
        <v>1</v>
      </c>
      <c r="B55" s="1" t="s">
        <v>85</v>
      </c>
      <c r="C55" s="2" t="s">
        <v>86</v>
      </c>
      <c r="D55" s="3">
        <v>1.4</v>
      </c>
      <c r="E55" s="39"/>
      <c r="F55" s="40">
        <f t="shared" ref="F55:F65" si="1">+D55*E55</f>
        <v>0</v>
      </c>
    </row>
    <row r="56" spans="1:6" ht="28.8" x14ac:dyDescent="0.3">
      <c r="A56" s="36">
        <v>2</v>
      </c>
      <c r="B56" s="1" t="s">
        <v>87</v>
      </c>
      <c r="C56" s="2" t="s">
        <v>88</v>
      </c>
      <c r="D56" s="3">
        <v>1</v>
      </c>
      <c r="E56" s="39"/>
      <c r="F56" s="40">
        <f t="shared" si="1"/>
        <v>0</v>
      </c>
    </row>
    <row r="57" spans="1:6" ht="34.950000000000003" customHeight="1" x14ac:dyDescent="0.3">
      <c r="A57" s="36">
        <v>3</v>
      </c>
      <c r="B57" s="1" t="s">
        <v>89</v>
      </c>
      <c r="C57" s="2" t="s">
        <v>90</v>
      </c>
      <c r="D57" s="3">
        <v>1</v>
      </c>
      <c r="E57" s="39"/>
      <c r="F57" s="40">
        <f t="shared" si="1"/>
        <v>0</v>
      </c>
    </row>
    <row r="58" spans="1:6" ht="28.8" x14ac:dyDescent="0.3">
      <c r="A58" s="36">
        <v>4</v>
      </c>
      <c r="B58" s="1" t="s">
        <v>91</v>
      </c>
      <c r="C58" s="2" t="s">
        <v>90</v>
      </c>
      <c r="D58" s="3">
        <v>1</v>
      </c>
      <c r="E58" s="39"/>
      <c r="F58" s="40">
        <f t="shared" si="1"/>
        <v>0</v>
      </c>
    </row>
    <row r="59" spans="1:6" ht="43.2" x14ac:dyDescent="0.3">
      <c r="A59" s="36">
        <v>5</v>
      </c>
      <c r="B59" s="1" t="s">
        <v>92</v>
      </c>
      <c r="C59" s="2" t="s">
        <v>90</v>
      </c>
      <c r="D59" s="3">
        <v>1</v>
      </c>
      <c r="E59" s="39"/>
      <c r="F59" s="40">
        <f t="shared" si="1"/>
        <v>0</v>
      </c>
    </row>
    <row r="60" spans="1:6" ht="57.6" x14ac:dyDescent="0.3">
      <c r="A60" s="36">
        <v>6</v>
      </c>
      <c r="B60" s="1" t="s">
        <v>93</v>
      </c>
      <c r="C60" s="2" t="s">
        <v>86</v>
      </c>
      <c r="D60" s="3">
        <v>26.46</v>
      </c>
      <c r="E60" s="39"/>
      <c r="F60" s="40">
        <f t="shared" si="1"/>
        <v>0</v>
      </c>
    </row>
    <row r="61" spans="1:6" ht="43.2" x14ac:dyDescent="0.3">
      <c r="A61" s="36">
        <v>7</v>
      </c>
      <c r="B61" s="1" t="s">
        <v>94</v>
      </c>
      <c r="C61" s="2" t="s">
        <v>30</v>
      </c>
      <c r="D61" s="3">
        <v>1</v>
      </c>
      <c r="E61" s="39"/>
      <c r="F61" s="40">
        <f t="shared" si="1"/>
        <v>0</v>
      </c>
    </row>
    <row r="62" spans="1:6" x14ac:dyDescent="0.3">
      <c r="A62" s="36">
        <v>8</v>
      </c>
      <c r="B62" s="1" t="s">
        <v>95</v>
      </c>
      <c r="C62" s="2" t="s">
        <v>88</v>
      </c>
      <c r="D62" s="3">
        <v>3</v>
      </c>
      <c r="E62" s="39"/>
      <c r="F62" s="40">
        <f t="shared" si="1"/>
        <v>0</v>
      </c>
    </row>
    <row r="63" spans="1:6" x14ac:dyDescent="0.3">
      <c r="A63" s="36">
        <v>9</v>
      </c>
      <c r="B63" s="1" t="s">
        <v>96</v>
      </c>
      <c r="C63" s="2" t="s">
        <v>88</v>
      </c>
      <c r="D63" s="3">
        <v>3</v>
      </c>
      <c r="E63" s="39"/>
      <c r="F63" s="40">
        <f t="shared" si="1"/>
        <v>0</v>
      </c>
    </row>
    <row r="64" spans="1:6" x14ac:dyDescent="0.3">
      <c r="A64" s="36">
        <v>10</v>
      </c>
      <c r="B64" s="1" t="s">
        <v>97</v>
      </c>
      <c r="C64" s="2" t="s">
        <v>88</v>
      </c>
      <c r="D64" s="3">
        <v>3</v>
      </c>
      <c r="E64" s="39"/>
      <c r="F64" s="40">
        <f t="shared" si="1"/>
        <v>0</v>
      </c>
    </row>
    <row r="65" spans="1:6" x14ac:dyDescent="0.3">
      <c r="A65" s="36">
        <v>11</v>
      </c>
      <c r="B65" s="1" t="s">
        <v>98</v>
      </c>
      <c r="C65" s="2" t="s">
        <v>88</v>
      </c>
      <c r="D65" s="3">
        <v>5</v>
      </c>
      <c r="E65" s="39"/>
      <c r="F65" s="40">
        <f t="shared" si="1"/>
        <v>0</v>
      </c>
    </row>
    <row r="66" spans="1:6" s="46" customFormat="1" x14ac:dyDescent="0.3">
      <c r="A66" s="50"/>
      <c r="B66" s="41" t="s">
        <v>82</v>
      </c>
      <c r="C66" s="42"/>
      <c r="D66" s="43"/>
      <c r="E66" s="44"/>
      <c r="F66" s="45">
        <f>SUM(F55:F65)</f>
        <v>0</v>
      </c>
    </row>
    <row r="67" spans="1:6" s="46" customFormat="1" x14ac:dyDescent="0.3">
      <c r="A67" s="50" t="s">
        <v>72</v>
      </c>
      <c r="B67" s="41" t="s">
        <v>114</v>
      </c>
      <c r="C67" s="42"/>
      <c r="D67" s="43"/>
      <c r="E67" s="44"/>
      <c r="F67" s="45"/>
    </row>
    <row r="68" spans="1:6" s="46" customFormat="1" ht="27.6" x14ac:dyDescent="0.3">
      <c r="A68" s="63">
        <v>1</v>
      </c>
      <c r="B68" s="17" t="s">
        <v>111</v>
      </c>
      <c r="C68" s="15" t="s">
        <v>14</v>
      </c>
      <c r="D68" s="23">
        <v>0.14299999999999999</v>
      </c>
      <c r="E68" s="37"/>
      <c r="F68" s="40">
        <f>E68*D68</f>
        <v>0</v>
      </c>
    </row>
    <row r="69" spans="1:6" s="46" customFormat="1" ht="27.6" x14ac:dyDescent="0.3">
      <c r="A69" s="63">
        <v>2</v>
      </c>
      <c r="B69" s="17" t="s">
        <v>115</v>
      </c>
      <c r="C69" s="15" t="s">
        <v>14</v>
      </c>
      <c r="D69" s="21">
        <v>0.56999999999999995</v>
      </c>
      <c r="E69" s="37"/>
      <c r="F69" s="40">
        <f t="shared" ref="F69:F76" si="2">E69*D69</f>
        <v>0</v>
      </c>
    </row>
    <row r="70" spans="1:6" s="46" customFormat="1" x14ac:dyDescent="0.3">
      <c r="A70" s="63">
        <v>3</v>
      </c>
      <c r="B70" s="17" t="s">
        <v>116</v>
      </c>
      <c r="C70" s="15" t="s">
        <v>10</v>
      </c>
      <c r="D70" s="21">
        <v>1.9</v>
      </c>
      <c r="E70" s="37"/>
      <c r="F70" s="40">
        <f t="shared" si="2"/>
        <v>0</v>
      </c>
    </row>
    <row r="71" spans="1:6" s="46" customFormat="1" x14ac:dyDescent="0.3">
      <c r="A71" s="63">
        <v>4</v>
      </c>
      <c r="B71" s="17" t="s">
        <v>117</v>
      </c>
      <c r="C71" s="15" t="s">
        <v>10</v>
      </c>
      <c r="D71" s="21">
        <v>8.32</v>
      </c>
      <c r="E71" s="37"/>
      <c r="F71" s="40">
        <f t="shared" si="2"/>
        <v>0</v>
      </c>
    </row>
    <row r="72" spans="1:6" s="46" customFormat="1" x14ac:dyDescent="0.3">
      <c r="A72" s="63">
        <v>5</v>
      </c>
      <c r="B72" s="17" t="s">
        <v>118</v>
      </c>
      <c r="C72" s="15" t="s">
        <v>86</v>
      </c>
      <c r="D72" s="21">
        <v>6</v>
      </c>
      <c r="E72" s="37"/>
      <c r="F72" s="40"/>
    </row>
    <row r="73" spans="1:6" s="46" customFormat="1" ht="27.6" x14ac:dyDescent="0.3">
      <c r="A73" s="63">
        <v>6</v>
      </c>
      <c r="B73" s="17" t="s">
        <v>119</v>
      </c>
      <c r="C73" s="15" t="s">
        <v>10</v>
      </c>
      <c r="D73" s="25">
        <v>3.75</v>
      </c>
      <c r="E73" s="37"/>
      <c r="F73" s="40">
        <f t="shared" si="2"/>
        <v>0</v>
      </c>
    </row>
    <row r="74" spans="1:6" s="46" customFormat="1" ht="27.6" x14ac:dyDescent="0.3">
      <c r="A74" s="63">
        <v>7</v>
      </c>
      <c r="B74" s="17" t="s">
        <v>77</v>
      </c>
      <c r="C74" s="15" t="s">
        <v>10</v>
      </c>
      <c r="D74" s="25">
        <v>17.760000000000002</v>
      </c>
      <c r="E74" s="37"/>
      <c r="F74" s="40">
        <f t="shared" si="2"/>
        <v>0</v>
      </c>
    </row>
    <row r="75" spans="1:6" s="46" customFormat="1" ht="28.8" x14ac:dyDescent="0.3">
      <c r="A75" s="63">
        <v>8</v>
      </c>
      <c r="B75" s="1" t="s">
        <v>120</v>
      </c>
      <c r="C75" s="2" t="s">
        <v>30</v>
      </c>
      <c r="D75" s="3">
        <v>1</v>
      </c>
      <c r="E75" s="60"/>
      <c r="F75" s="40">
        <f t="shared" si="2"/>
        <v>0</v>
      </c>
    </row>
    <row r="76" spans="1:6" s="46" customFormat="1" x14ac:dyDescent="0.3">
      <c r="A76" s="63">
        <v>9</v>
      </c>
      <c r="B76" s="17" t="s">
        <v>121</v>
      </c>
      <c r="C76" s="15" t="s">
        <v>30</v>
      </c>
      <c r="D76" s="25">
        <v>1</v>
      </c>
      <c r="E76" s="37"/>
      <c r="F76" s="40">
        <f t="shared" si="2"/>
        <v>0</v>
      </c>
    </row>
    <row r="77" spans="1:6" s="46" customFormat="1" ht="27.6" x14ac:dyDescent="0.3">
      <c r="A77" s="63">
        <v>10</v>
      </c>
      <c r="B77" s="17" t="s">
        <v>122</v>
      </c>
      <c r="C77" s="15" t="s">
        <v>14</v>
      </c>
      <c r="D77" s="25">
        <v>0.56999999999999995</v>
      </c>
      <c r="E77" s="37"/>
      <c r="F77" s="40">
        <f>E77*D77</f>
        <v>0</v>
      </c>
    </row>
    <row r="78" spans="1:6" s="46" customFormat="1" x14ac:dyDescent="0.3">
      <c r="A78" s="50"/>
      <c r="B78" s="10" t="s">
        <v>82</v>
      </c>
      <c r="C78" s="12"/>
      <c r="D78" s="56"/>
      <c r="E78" s="38"/>
      <c r="F78" s="45">
        <f>SUM(F68:F77)</f>
        <v>0</v>
      </c>
    </row>
    <row r="79" spans="1:6" x14ac:dyDescent="0.3">
      <c r="A79" s="36"/>
      <c r="B79" s="28" t="s">
        <v>100</v>
      </c>
      <c r="E79" s="3"/>
      <c r="F79" s="52">
        <f>F66+F53+F46+F42+F39+F35+F31+F21+F12+F78</f>
        <v>0</v>
      </c>
    </row>
    <row r="80" spans="1:6" x14ac:dyDescent="0.3">
      <c r="B80" s="7"/>
      <c r="C80" s="8"/>
      <c r="D80" s="9"/>
      <c r="E80" s="9"/>
    </row>
    <row r="81" spans="2:5" x14ac:dyDescent="0.3">
      <c r="B81" s="7"/>
      <c r="C81" s="8"/>
      <c r="D81" s="9"/>
      <c r="E81" s="9"/>
    </row>
    <row r="82" spans="2:5" x14ac:dyDescent="0.3">
      <c r="B82" s="7"/>
      <c r="C82" s="8"/>
      <c r="D82" s="9"/>
      <c r="E82" s="9"/>
    </row>
    <row r="83" spans="2:5" x14ac:dyDescent="0.3">
      <c r="B83" s="7"/>
      <c r="C83" s="8"/>
      <c r="D83" s="9"/>
      <c r="E83" s="9"/>
    </row>
    <row r="84" spans="2:5" x14ac:dyDescent="0.3">
      <c r="B84" s="7"/>
      <c r="C84" s="8"/>
      <c r="D84" s="9"/>
      <c r="E84" s="9"/>
    </row>
    <row r="85" spans="2:5" x14ac:dyDescent="0.3">
      <c r="B85" s="7"/>
      <c r="C85" s="8"/>
      <c r="D85" s="9"/>
      <c r="E85" s="9"/>
    </row>
    <row r="86" spans="2:5" x14ac:dyDescent="0.3">
      <c r="B86" s="7"/>
      <c r="C86" s="8"/>
      <c r="D86" s="9"/>
      <c r="E86" s="9"/>
    </row>
    <row r="87" spans="2:5" x14ac:dyDescent="0.3">
      <c r="B87" s="7"/>
      <c r="C87" s="8"/>
      <c r="D87" s="9"/>
      <c r="E87" s="9"/>
    </row>
    <row r="88" spans="2:5" x14ac:dyDescent="0.3">
      <c r="B88" s="7"/>
      <c r="C88" s="8"/>
      <c r="D88" s="9"/>
      <c r="E88" s="9"/>
    </row>
    <row r="89" spans="2:5" x14ac:dyDescent="0.3">
      <c r="B89" s="7"/>
      <c r="C89" s="8"/>
      <c r="D89" s="9"/>
      <c r="E89" s="9"/>
    </row>
    <row r="90" spans="2:5" x14ac:dyDescent="0.3">
      <c r="B90" s="7"/>
      <c r="C90" s="8"/>
      <c r="D90" s="9"/>
      <c r="E90" s="9"/>
    </row>
    <row r="91" spans="2:5" x14ac:dyDescent="0.3">
      <c r="B91" s="7"/>
      <c r="C91" s="8"/>
      <c r="D91" s="9"/>
      <c r="E91" s="9"/>
    </row>
    <row r="92" spans="2:5" x14ac:dyDescent="0.3">
      <c r="B92" s="7"/>
      <c r="C92" s="8"/>
      <c r="D92" s="9"/>
      <c r="E92" s="9"/>
    </row>
    <row r="93" spans="2:5" x14ac:dyDescent="0.3">
      <c r="B93" s="7"/>
      <c r="C93" s="8"/>
      <c r="D93" s="9"/>
      <c r="E93" s="9"/>
    </row>
    <row r="94" spans="2:5" x14ac:dyDescent="0.3">
      <c r="B94" s="7"/>
      <c r="C94" s="8"/>
      <c r="D94" s="9"/>
      <c r="E94" s="9"/>
    </row>
    <row r="95" spans="2:5" x14ac:dyDescent="0.3">
      <c r="B95" s="7"/>
      <c r="C95" s="8"/>
      <c r="D95" s="9"/>
      <c r="E95" s="9"/>
    </row>
    <row r="96" spans="2:5" x14ac:dyDescent="0.3">
      <c r="B96" s="7"/>
      <c r="C96" s="8"/>
      <c r="D96" s="9"/>
      <c r="E96" s="9"/>
    </row>
    <row r="97" spans="2:5" x14ac:dyDescent="0.3">
      <c r="B97" s="7"/>
      <c r="C97" s="8"/>
      <c r="D97" s="9"/>
      <c r="E97" s="9"/>
    </row>
    <row r="98" spans="2:5" x14ac:dyDescent="0.3">
      <c r="B98" s="7"/>
      <c r="C98" s="8"/>
      <c r="D98" s="9"/>
      <c r="E98" s="9"/>
    </row>
    <row r="99" spans="2:5" x14ac:dyDescent="0.3">
      <c r="B99" s="7"/>
      <c r="C99" s="8"/>
      <c r="D99" s="9"/>
      <c r="E99" s="9"/>
    </row>
    <row r="100" spans="2:5" x14ac:dyDescent="0.3">
      <c r="B100" s="7"/>
      <c r="C100" s="8"/>
      <c r="D100" s="9"/>
      <c r="E100" s="9"/>
    </row>
    <row r="101" spans="2:5" x14ac:dyDescent="0.3">
      <c r="B101" s="7"/>
      <c r="C101" s="8"/>
      <c r="D101" s="9"/>
      <c r="E101" s="9"/>
    </row>
    <row r="102" spans="2:5" x14ac:dyDescent="0.3">
      <c r="B102" s="7"/>
      <c r="C102" s="8"/>
      <c r="D102" s="9"/>
      <c r="E102" s="9"/>
    </row>
    <row r="103" spans="2:5" x14ac:dyDescent="0.3">
      <c r="B103" s="7"/>
      <c r="C103" s="8"/>
      <c r="D103" s="9"/>
      <c r="E103" s="9"/>
    </row>
    <row r="104" spans="2:5" x14ac:dyDescent="0.3">
      <c r="B104" s="7"/>
      <c r="C104" s="8"/>
      <c r="D104" s="9"/>
      <c r="E104" s="9"/>
    </row>
    <row r="105" spans="2:5" x14ac:dyDescent="0.3">
      <c r="B105" s="7"/>
      <c r="C105" s="8"/>
      <c r="D105" s="9"/>
      <c r="E105" s="9"/>
    </row>
    <row r="106" spans="2:5" x14ac:dyDescent="0.3">
      <c r="B106" s="7"/>
      <c r="C106" s="8"/>
      <c r="D106" s="9"/>
      <c r="E106" s="9"/>
    </row>
    <row r="107" spans="2:5" x14ac:dyDescent="0.3">
      <c r="B107" s="7"/>
      <c r="C107" s="8"/>
      <c r="D107" s="9"/>
      <c r="E107" s="9"/>
    </row>
    <row r="108" spans="2:5" x14ac:dyDescent="0.3">
      <c r="B108" s="7"/>
      <c r="C108" s="8"/>
      <c r="D108" s="9"/>
      <c r="E108" s="9"/>
    </row>
    <row r="109" spans="2:5" x14ac:dyDescent="0.3">
      <c r="B109" s="7"/>
      <c r="C109" s="8"/>
      <c r="D109" s="9"/>
      <c r="E109" s="9"/>
    </row>
    <row r="110" spans="2:5" x14ac:dyDescent="0.3">
      <c r="B110" s="7"/>
      <c r="C110" s="8"/>
      <c r="D110" s="9"/>
      <c r="E110" s="9"/>
    </row>
    <row r="111" spans="2:5" x14ac:dyDescent="0.3">
      <c r="B111" s="7"/>
      <c r="C111" s="8"/>
      <c r="D111" s="9"/>
      <c r="E111" s="9"/>
    </row>
    <row r="112" spans="2:5" x14ac:dyDescent="0.3">
      <c r="B112" s="7"/>
      <c r="C112" s="8"/>
      <c r="D112" s="9"/>
      <c r="E112" s="9"/>
    </row>
    <row r="113" spans="2:5" x14ac:dyDescent="0.3">
      <c r="B113" s="7"/>
      <c r="C113" s="8"/>
      <c r="D113" s="9"/>
      <c r="E113" s="9"/>
    </row>
    <row r="114" spans="2:5" x14ac:dyDescent="0.3">
      <c r="B114" s="7"/>
      <c r="C114" s="8"/>
      <c r="D114" s="9"/>
      <c r="E114" s="9"/>
    </row>
    <row r="115" spans="2:5" x14ac:dyDescent="0.3">
      <c r="B115" s="7"/>
      <c r="C115" s="8"/>
      <c r="D115" s="9"/>
      <c r="E115" s="9"/>
    </row>
    <row r="116" spans="2:5" x14ac:dyDescent="0.3">
      <c r="B116" s="7"/>
      <c r="C116" s="8"/>
      <c r="D116" s="9"/>
      <c r="E116" s="9"/>
    </row>
    <row r="117" spans="2:5" x14ac:dyDescent="0.3">
      <c r="B117" s="7"/>
      <c r="C117" s="8"/>
      <c r="D117" s="9"/>
      <c r="E117" s="9"/>
    </row>
    <row r="118" spans="2:5" x14ac:dyDescent="0.3">
      <c r="B118" s="7"/>
      <c r="C118" s="8"/>
      <c r="D118" s="9"/>
      <c r="E118" s="9"/>
    </row>
    <row r="119" spans="2:5" x14ac:dyDescent="0.3">
      <c r="B119" s="7"/>
      <c r="C119" s="8"/>
      <c r="D119" s="9"/>
      <c r="E119" s="9"/>
    </row>
    <row r="120" spans="2:5" x14ac:dyDescent="0.3">
      <c r="B120" s="7"/>
      <c r="C120" s="8"/>
      <c r="D120" s="9"/>
      <c r="E120" s="9"/>
    </row>
    <row r="121" spans="2:5" x14ac:dyDescent="0.3">
      <c r="B121" s="7"/>
      <c r="C121" s="8"/>
      <c r="D121" s="9"/>
      <c r="E121" s="9"/>
    </row>
    <row r="122" spans="2:5" x14ac:dyDescent="0.3">
      <c r="B122" s="7"/>
      <c r="C122" s="8"/>
      <c r="D122" s="9"/>
      <c r="E122" s="9"/>
    </row>
    <row r="123" spans="2:5" x14ac:dyDescent="0.3">
      <c r="B123" s="7"/>
      <c r="C123" s="8"/>
      <c r="D123" s="9"/>
      <c r="E123" s="9"/>
    </row>
    <row r="124" spans="2:5" x14ac:dyDescent="0.3">
      <c r="B124" s="7"/>
      <c r="C124" s="8"/>
      <c r="D124" s="9"/>
      <c r="E124" s="9"/>
    </row>
    <row r="125" spans="2:5" x14ac:dyDescent="0.3">
      <c r="B125" s="7"/>
      <c r="C125" s="8"/>
      <c r="D125" s="9"/>
      <c r="E125" s="9"/>
    </row>
    <row r="126" spans="2:5" x14ac:dyDescent="0.3">
      <c r="B126" s="7"/>
      <c r="C126" s="8"/>
      <c r="D126" s="9"/>
      <c r="E126" s="9"/>
    </row>
    <row r="127" spans="2:5" x14ac:dyDescent="0.3">
      <c r="B127" s="7"/>
      <c r="C127" s="8"/>
      <c r="D127" s="9"/>
      <c r="E127" s="9"/>
    </row>
    <row r="128" spans="2:5" x14ac:dyDescent="0.3">
      <c r="B128" s="7"/>
      <c r="C128" s="8"/>
      <c r="D128" s="9"/>
      <c r="E128" s="9"/>
    </row>
    <row r="129" spans="2:5" x14ac:dyDescent="0.3">
      <c r="B129" s="7"/>
      <c r="C129" s="8"/>
      <c r="D129" s="9"/>
      <c r="E129" s="9"/>
    </row>
    <row r="130" spans="2:5" x14ac:dyDescent="0.3">
      <c r="B130" s="7"/>
      <c r="C130" s="8"/>
      <c r="D130" s="9"/>
      <c r="E130" s="9"/>
    </row>
    <row r="131" spans="2:5" x14ac:dyDescent="0.3">
      <c r="B131" s="7"/>
      <c r="C131" s="8"/>
      <c r="D131" s="9"/>
      <c r="E131" s="9"/>
    </row>
    <row r="132" spans="2:5" x14ac:dyDescent="0.3">
      <c r="B132" s="7"/>
      <c r="C132" s="8"/>
      <c r="D132" s="9"/>
      <c r="E132" s="9"/>
    </row>
    <row r="133" spans="2:5" x14ac:dyDescent="0.3">
      <c r="B133" s="7"/>
      <c r="C133" s="8"/>
      <c r="D133" s="9"/>
      <c r="E133" s="9"/>
    </row>
    <row r="134" spans="2:5" x14ac:dyDescent="0.3">
      <c r="B134" s="7"/>
      <c r="C134" s="8"/>
      <c r="D134" s="9"/>
      <c r="E134" s="9"/>
    </row>
    <row r="135" spans="2:5" x14ac:dyDescent="0.3">
      <c r="B135" s="7"/>
      <c r="C135" s="8"/>
      <c r="D135" s="9"/>
      <c r="E135" s="9"/>
    </row>
    <row r="136" spans="2:5" x14ac:dyDescent="0.3">
      <c r="B136" s="7"/>
      <c r="C136" s="8"/>
      <c r="D136" s="9"/>
      <c r="E136" s="9"/>
    </row>
    <row r="137" spans="2:5" x14ac:dyDescent="0.3">
      <c r="B137" s="7"/>
      <c r="C137" s="8"/>
      <c r="D137" s="9"/>
      <c r="E137" s="9"/>
    </row>
    <row r="138" spans="2:5" x14ac:dyDescent="0.3">
      <c r="B138" s="7"/>
      <c r="C138" s="8"/>
      <c r="D138" s="9"/>
    </row>
    <row r="139" spans="2:5" x14ac:dyDescent="0.3">
      <c r="B139" s="7"/>
      <c r="C139" s="8"/>
      <c r="D139" s="9"/>
    </row>
    <row r="140" spans="2:5" x14ac:dyDescent="0.3">
      <c r="B140" s="7"/>
      <c r="C140" s="8"/>
      <c r="D140" s="9"/>
    </row>
    <row r="141" spans="2:5" x14ac:dyDescent="0.3">
      <c r="B141" s="7"/>
      <c r="C141" s="8"/>
      <c r="D141" s="9"/>
    </row>
    <row r="142" spans="2:5" x14ac:dyDescent="0.3">
      <c r="B142" s="7"/>
      <c r="C142" s="8"/>
      <c r="D142" s="9"/>
    </row>
    <row r="143" spans="2:5" x14ac:dyDescent="0.3">
      <c r="B143" s="7"/>
      <c r="C143" s="8"/>
      <c r="D143" s="9"/>
    </row>
    <row r="144" spans="2:5" x14ac:dyDescent="0.3">
      <c r="B144" s="7"/>
      <c r="C144" s="8"/>
      <c r="D144" s="9"/>
    </row>
    <row r="145" spans="2:4" x14ac:dyDescent="0.3">
      <c r="B145" s="7"/>
      <c r="C145" s="8"/>
      <c r="D145" s="9"/>
    </row>
    <row r="146" spans="2:4" x14ac:dyDescent="0.3">
      <c r="B146" s="7"/>
      <c r="C146" s="8"/>
      <c r="D146" s="9"/>
    </row>
    <row r="147" spans="2:4" x14ac:dyDescent="0.3">
      <c r="B147" s="7"/>
      <c r="C147" s="8"/>
      <c r="D147" s="9"/>
    </row>
    <row r="148" spans="2:4" x14ac:dyDescent="0.3">
      <c r="B148" s="7"/>
      <c r="C148" s="8"/>
      <c r="D148" s="9"/>
    </row>
    <row r="149" spans="2:4" x14ac:dyDescent="0.3">
      <c r="B149" s="7"/>
      <c r="C149" s="8"/>
      <c r="D149" s="9"/>
    </row>
    <row r="150" spans="2:4" x14ac:dyDescent="0.3">
      <c r="B150" s="7"/>
      <c r="C150" s="8"/>
      <c r="D150" s="9"/>
    </row>
    <row r="151" spans="2:4" x14ac:dyDescent="0.3">
      <c r="B151" s="7"/>
      <c r="C151" s="8"/>
      <c r="D151" s="9"/>
    </row>
    <row r="152" spans="2:4" x14ac:dyDescent="0.3">
      <c r="B152" s="7"/>
      <c r="C152" s="8"/>
      <c r="D152" s="9"/>
    </row>
    <row r="153" spans="2:4" x14ac:dyDescent="0.3">
      <c r="B153" s="7"/>
      <c r="C153" s="8"/>
      <c r="D153" s="9"/>
    </row>
    <row r="154" spans="2:4" x14ac:dyDescent="0.3">
      <c r="B154" s="7"/>
      <c r="C154" s="8"/>
      <c r="D154" s="9"/>
    </row>
    <row r="155" spans="2:4" x14ac:dyDescent="0.3">
      <c r="B155" s="7"/>
      <c r="C155" s="8"/>
      <c r="D155" s="9"/>
    </row>
    <row r="156" spans="2:4" x14ac:dyDescent="0.3">
      <c r="B156" s="7"/>
      <c r="C156" s="8"/>
      <c r="D156" s="9"/>
    </row>
    <row r="157" spans="2:4" x14ac:dyDescent="0.3">
      <c r="B157" s="7"/>
      <c r="C157" s="8"/>
      <c r="D157" s="9"/>
    </row>
    <row r="158" spans="2:4" x14ac:dyDescent="0.3">
      <c r="B158" s="7"/>
      <c r="C158" s="8"/>
      <c r="D158" s="9"/>
    </row>
    <row r="159" spans="2:4" x14ac:dyDescent="0.3">
      <c r="B159" s="7"/>
      <c r="C159" s="8"/>
      <c r="D159" s="9"/>
    </row>
    <row r="160" spans="2:4" x14ac:dyDescent="0.3">
      <c r="B160" s="7"/>
      <c r="C160" s="8"/>
      <c r="D160" s="9"/>
    </row>
    <row r="161" spans="2:4" x14ac:dyDescent="0.3">
      <c r="B161" s="7"/>
      <c r="C161" s="8"/>
      <c r="D161" s="9"/>
    </row>
    <row r="162" spans="2:4" x14ac:dyDescent="0.3">
      <c r="B162" s="7"/>
      <c r="C162" s="8"/>
      <c r="D162" s="9"/>
    </row>
    <row r="163" spans="2:4" x14ac:dyDescent="0.3">
      <c r="B163" s="7"/>
      <c r="C163" s="8"/>
      <c r="D163" s="9"/>
    </row>
    <row r="164" spans="2:4" x14ac:dyDescent="0.3">
      <c r="B164" s="7"/>
      <c r="C164" s="8"/>
      <c r="D164" s="9"/>
    </row>
    <row r="165" spans="2:4" x14ac:dyDescent="0.3">
      <c r="B165" s="7"/>
      <c r="C165" s="8"/>
      <c r="D165" s="9"/>
    </row>
    <row r="166" spans="2:4" x14ac:dyDescent="0.3">
      <c r="B166" s="7"/>
      <c r="C166" s="8"/>
      <c r="D166" s="9"/>
    </row>
    <row r="167" spans="2:4" x14ac:dyDescent="0.3">
      <c r="B167" s="7"/>
      <c r="C167" s="8"/>
      <c r="D167" s="9"/>
    </row>
    <row r="168" spans="2:4" x14ac:dyDescent="0.3">
      <c r="B168" s="7"/>
      <c r="C168" s="8"/>
      <c r="D168" s="9"/>
    </row>
    <row r="169" spans="2:4" x14ac:dyDescent="0.3">
      <c r="B169" s="7"/>
      <c r="C169" s="8"/>
      <c r="D169" s="9"/>
    </row>
    <row r="170" spans="2:4" x14ac:dyDescent="0.3">
      <c r="B170" s="7"/>
      <c r="C170" s="8"/>
      <c r="D170" s="9"/>
    </row>
    <row r="171" spans="2:4" x14ac:dyDescent="0.3">
      <c r="B171" s="7"/>
      <c r="C171" s="8"/>
      <c r="D171" s="9"/>
    </row>
    <row r="172" spans="2:4" x14ac:dyDescent="0.3">
      <c r="B172" s="7"/>
      <c r="C172" s="8"/>
      <c r="D172" s="9"/>
    </row>
    <row r="173" spans="2:4" x14ac:dyDescent="0.3">
      <c r="B173" s="7"/>
      <c r="C173" s="8"/>
      <c r="D173" s="9"/>
    </row>
    <row r="174" spans="2:4" x14ac:dyDescent="0.3">
      <c r="B174" s="7"/>
      <c r="C174" s="8"/>
      <c r="D174" s="9"/>
    </row>
    <row r="175" spans="2:4" x14ac:dyDescent="0.3">
      <c r="B175" s="7"/>
      <c r="C175" s="8"/>
      <c r="D175" s="9"/>
    </row>
    <row r="176" spans="2:4" x14ac:dyDescent="0.3">
      <c r="B176" s="7"/>
      <c r="C176" s="8"/>
      <c r="D176" s="9"/>
    </row>
    <row r="177" spans="2:4" x14ac:dyDescent="0.3">
      <c r="B177" s="7"/>
      <c r="C177" s="8"/>
      <c r="D177" s="9"/>
    </row>
    <row r="178" spans="2:4" x14ac:dyDescent="0.3">
      <c r="B178" s="7"/>
      <c r="C178" s="8"/>
      <c r="D178" s="9"/>
    </row>
    <row r="179" spans="2:4" x14ac:dyDescent="0.3">
      <c r="B179" s="7"/>
      <c r="C179" s="8"/>
      <c r="D179" s="9"/>
    </row>
    <row r="180" spans="2:4" x14ac:dyDescent="0.3">
      <c r="B180" s="7"/>
      <c r="C180" s="8"/>
      <c r="D180" s="9"/>
    </row>
    <row r="181" spans="2:4" x14ac:dyDescent="0.3">
      <c r="B181" s="7"/>
      <c r="C181" s="8"/>
      <c r="D181" s="9"/>
    </row>
    <row r="182" spans="2:4" x14ac:dyDescent="0.3">
      <c r="B182" s="7"/>
      <c r="C182" s="8"/>
      <c r="D182" s="9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BE6B-C648-4F65-8CC2-202A49283A6E}">
  <dimension ref="A1:AS182"/>
  <sheetViews>
    <sheetView zoomScaleNormal="100" workbookViewId="0">
      <pane ySplit="3" topLeftCell="A34" activePane="bottomLeft" state="frozen"/>
      <selection pane="bottomLeft" activeCell="E68" sqref="E68:E77"/>
    </sheetView>
  </sheetViews>
  <sheetFormatPr baseColWidth="10" defaultColWidth="11.44140625" defaultRowHeight="14.4" x14ac:dyDescent="0.3"/>
  <cols>
    <col min="1" max="1" width="3.6640625" style="30" bestFit="1" customWidth="1"/>
    <col min="2" max="2" width="54.33203125" style="1" customWidth="1"/>
    <col min="3" max="3" width="8" style="2" customWidth="1"/>
    <col min="4" max="4" width="14.88671875" style="3" customWidth="1"/>
    <col min="8" max="8" width="12" bestFit="1" customWidth="1"/>
  </cols>
  <sheetData>
    <row r="1" spans="1:6" ht="36.6" customHeight="1" thickBot="1" x14ac:dyDescent="0.35">
      <c r="B1" s="73" t="s">
        <v>123</v>
      </c>
      <c r="C1" s="74"/>
      <c r="D1" s="74"/>
      <c r="E1" s="74"/>
      <c r="F1" s="75"/>
    </row>
    <row r="2" spans="1:6" ht="36.6" customHeight="1" x14ac:dyDescent="0.3">
      <c r="B2" s="29"/>
      <c r="C2" s="29"/>
      <c r="D2" s="29"/>
      <c r="E2" s="29"/>
      <c r="F2" s="29"/>
    </row>
    <row r="3" spans="1:6" s="4" customFormat="1" ht="27" customHeight="1" x14ac:dyDescent="0.35">
      <c r="A3" s="47" t="s">
        <v>1</v>
      </c>
      <c r="B3" s="47" t="s">
        <v>2</v>
      </c>
      <c r="C3" s="47" t="s">
        <v>3</v>
      </c>
      <c r="D3" s="48" t="s">
        <v>4</v>
      </c>
      <c r="E3" s="47" t="s">
        <v>5</v>
      </c>
      <c r="F3" s="47" t="s">
        <v>6</v>
      </c>
    </row>
    <row r="4" spans="1:6" s="5" customFormat="1" ht="15.6" x14ac:dyDescent="0.3">
      <c r="A4" s="49" t="s">
        <v>7</v>
      </c>
      <c r="B4" s="10" t="s">
        <v>8</v>
      </c>
      <c r="C4" s="11"/>
      <c r="D4" s="12"/>
      <c r="E4" s="12"/>
      <c r="F4" s="13"/>
    </row>
    <row r="5" spans="1:6" x14ac:dyDescent="0.3">
      <c r="A5" s="36">
        <v>1</v>
      </c>
      <c r="B5" s="14" t="s">
        <v>9</v>
      </c>
      <c r="C5" s="15" t="s">
        <v>10</v>
      </c>
      <c r="D5" s="21">
        <v>86.53</v>
      </c>
      <c r="E5" s="37"/>
      <c r="F5" s="40">
        <f>+D5*E5</f>
        <v>0</v>
      </c>
    </row>
    <row r="6" spans="1:6" x14ac:dyDescent="0.3">
      <c r="A6" s="36">
        <v>2</v>
      </c>
      <c r="B6" s="16" t="s">
        <v>11</v>
      </c>
      <c r="C6" s="15" t="s">
        <v>12</v>
      </c>
      <c r="D6" s="21">
        <v>1</v>
      </c>
      <c r="E6" s="37"/>
      <c r="F6" s="40">
        <f t="shared" ref="F6:F52" si="0">+D6*E6</f>
        <v>0</v>
      </c>
    </row>
    <row r="7" spans="1:6" x14ac:dyDescent="0.3">
      <c r="A7" s="36">
        <v>3</v>
      </c>
      <c r="B7" s="14" t="s">
        <v>110</v>
      </c>
      <c r="C7" s="15" t="s">
        <v>14</v>
      </c>
      <c r="D7" s="21">
        <v>36.801000000000002</v>
      </c>
      <c r="E7" s="37"/>
      <c r="F7" s="40">
        <f t="shared" si="0"/>
        <v>0</v>
      </c>
    </row>
    <row r="8" spans="1:6" x14ac:dyDescent="0.3">
      <c r="A8" s="36">
        <v>4</v>
      </c>
      <c r="B8" s="16" t="s">
        <v>15</v>
      </c>
      <c r="C8" s="15" t="s">
        <v>14</v>
      </c>
      <c r="D8" s="21">
        <v>4.335</v>
      </c>
      <c r="E8" s="37"/>
      <c r="F8" s="40">
        <f t="shared" si="0"/>
        <v>0</v>
      </c>
    </row>
    <row r="9" spans="1:6" x14ac:dyDescent="0.3">
      <c r="A9" s="36">
        <v>5</v>
      </c>
      <c r="B9" s="16" t="s">
        <v>16</v>
      </c>
      <c r="C9" s="15" t="s">
        <v>14</v>
      </c>
      <c r="D9" s="21">
        <v>3.5819999999999999</v>
      </c>
      <c r="E9" s="37"/>
      <c r="F9" s="40">
        <f t="shared" si="0"/>
        <v>0</v>
      </c>
    </row>
    <row r="10" spans="1:6" x14ac:dyDescent="0.3">
      <c r="A10" s="36">
        <v>6</v>
      </c>
      <c r="B10" s="16" t="s">
        <v>17</v>
      </c>
      <c r="C10" s="15" t="s">
        <v>14</v>
      </c>
      <c r="D10" s="21">
        <v>2.2269999999999999</v>
      </c>
      <c r="E10" s="37"/>
      <c r="F10" s="40">
        <f t="shared" si="0"/>
        <v>0</v>
      </c>
    </row>
    <row r="11" spans="1:6" x14ac:dyDescent="0.3">
      <c r="A11" s="36">
        <v>7</v>
      </c>
      <c r="B11" s="16" t="s">
        <v>18</v>
      </c>
      <c r="C11" s="15" t="s">
        <v>12</v>
      </c>
      <c r="D11" s="21">
        <v>1</v>
      </c>
      <c r="E11" s="37"/>
      <c r="F11" s="40">
        <f t="shared" si="0"/>
        <v>0</v>
      </c>
    </row>
    <row r="12" spans="1:6" s="46" customFormat="1" x14ac:dyDescent="0.3">
      <c r="A12" s="50"/>
      <c r="B12" s="41" t="s">
        <v>19</v>
      </c>
      <c r="C12" s="42"/>
      <c r="D12" s="43"/>
      <c r="E12" s="44"/>
      <c r="F12" s="45">
        <f>SUM(F5:F11)</f>
        <v>0</v>
      </c>
    </row>
    <row r="13" spans="1:6" s="5" customFormat="1" ht="15.6" x14ac:dyDescent="0.3">
      <c r="A13" s="49" t="s">
        <v>20</v>
      </c>
      <c r="B13" s="10" t="s">
        <v>21</v>
      </c>
      <c r="C13" s="12"/>
      <c r="D13" s="22"/>
      <c r="E13" s="38"/>
      <c r="F13" s="40"/>
    </row>
    <row r="14" spans="1:6" ht="27.6" x14ac:dyDescent="0.3">
      <c r="A14" s="36">
        <v>1</v>
      </c>
      <c r="B14" s="17" t="s">
        <v>111</v>
      </c>
      <c r="C14" s="15" t="s">
        <v>14</v>
      </c>
      <c r="D14" s="23">
        <f>0.723</f>
        <v>0.72299999999999998</v>
      </c>
      <c r="E14" s="37"/>
      <c r="F14" s="40">
        <f t="shared" si="0"/>
        <v>0</v>
      </c>
    </row>
    <row r="15" spans="1:6" ht="27.6" x14ac:dyDescent="0.3">
      <c r="A15" s="36">
        <v>2</v>
      </c>
      <c r="B15" s="17" t="s">
        <v>112</v>
      </c>
      <c r="C15" s="15" t="s">
        <v>14</v>
      </c>
      <c r="D15" s="21">
        <v>2.89</v>
      </c>
      <c r="E15" s="37"/>
      <c r="F15" s="40">
        <f t="shared" si="0"/>
        <v>0</v>
      </c>
    </row>
    <row r="16" spans="1:6" ht="27.6" x14ac:dyDescent="0.3">
      <c r="A16" s="36">
        <v>3</v>
      </c>
      <c r="B16" s="17" t="s">
        <v>24</v>
      </c>
      <c r="C16" s="15" t="s">
        <v>10</v>
      </c>
      <c r="D16" s="21">
        <v>60</v>
      </c>
      <c r="E16" s="37"/>
      <c r="F16" s="40">
        <f t="shared" si="0"/>
        <v>0</v>
      </c>
    </row>
    <row r="17" spans="1:45" x14ac:dyDescent="0.3">
      <c r="A17" s="36">
        <v>4</v>
      </c>
      <c r="B17" s="14" t="s">
        <v>25</v>
      </c>
      <c r="C17" s="15" t="s">
        <v>14</v>
      </c>
      <c r="D17" s="25">
        <v>0.40500000000000003</v>
      </c>
      <c r="E17" s="37"/>
      <c r="F17" s="40">
        <f t="shared" si="0"/>
        <v>0</v>
      </c>
    </row>
    <row r="18" spans="1:45" ht="33" customHeight="1" x14ac:dyDescent="0.3">
      <c r="A18" s="36">
        <v>5</v>
      </c>
      <c r="B18" s="14" t="s">
        <v>26</v>
      </c>
      <c r="C18" s="15" t="s">
        <v>14</v>
      </c>
      <c r="D18" s="25">
        <v>1.08</v>
      </c>
      <c r="E18" s="37"/>
      <c r="F18" s="40">
        <f t="shared" si="0"/>
        <v>0</v>
      </c>
    </row>
    <row r="19" spans="1:45" ht="27.6" x14ac:dyDescent="0.3">
      <c r="A19" s="36">
        <v>6</v>
      </c>
      <c r="B19" s="14" t="s">
        <v>27</v>
      </c>
      <c r="C19" s="15" t="s">
        <v>14</v>
      </c>
      <c r="D19" s="25">
        <v>1.96</v>
      </c>
      <c r="E19" s="37"/>
      <c r="F19" s="40">
        <f t="shared" si="0"/>
        <v>0</v>
      </c>
    </row>
    <row r="20" spans="1:45" x14ac:dyDescent="0.3">
      <c r="A20" s="36">
        <v>7</v>
      </c>
      <c r="B20" s="18" t="s">
        <v>28</v>
      </c>
      <c r="C20" s="15" t="s">
        <v>10</v>
      </c>
      <c r="D20" s="21">
        <v>74</v>
      </c>
      <c r="E20" s="37"/>
      <c r="F20" s="40">
        <f t="shared" si="0"/>
        <v>0</v>
      </c>
    </row>
    <row r="21" spans="1:45" s="46" customFormat="1" x14ac:dyDescent="0.3">
      <c r="A21" s="50"/>
      <c r="B21" s="41" t="s">
        <v>31</v>
      </c>
      <c r="C21" s="42"/>
      <c r="D21" s="43"/>
      <c r="E21" s="44"/>
      <c r="F21" s="45">
        <f>SUM(F14:F20)</f>
        <v>0</v>
      </c>
    </row>
    <row r="22" spans="1:45" s="5" customFormat="1" ht="15.6" x14ac:dyDescent="0.3">
      <c r="A22" s="49" t="s">
        <v>32</v>
      </c>
      <c r="B22" s="19" t="s">
        <v>33</v>
      </c>
      <c r="C22" s="12"/>
      <c r="D22" s="22"/>
      <c r="E22" s="38"/>
      <c r="F22" s="40"/>
    </row>
    <row r="23" spans="1:45" x14ac:dyDescent="0.3">
      <c r="A23" s="36">
        <v>1</v>
      </c>
      <c r="B23" s="14" t="s">
        <v>34</v>
      </c>
      <c r="C23" s="15" t="s">
        <v>14</v>
      </c>
      <c r="D23" s="23">
        <v>0.72299999999999998</v>
      </c>
      <c r="E23" s="37"/>
      <c r="F23" s="40">
        <f t="shared" si="0"/>
        <v>0</v>
      </c>
    </row>
    <row r="24" spans="1:45" ht="27.6" x14ac:dyDescent="0.3">
      <c r="A24" s="36">
        <v>2</v>
      </c>
      <c r="B24" s="14" t="s">
        <v>35</v>
      </c>
      <c r="C24" s="15" t="s">
        <v>14</v>
      </c>
      <c r="D24" s="21">
        <v>1.7529999999999999</v>
      </c>
      <c r="E24" s="37"/>
      <c r="F24" s="40">
        <f t="shared" si="0"/>
        <v>0</v>
      </c>
    </row>
    <row r="25" spans="1:45" ht="27.6" x14ac:dyDescent="0.3">
      <c r="A25" s="36">
        <v>3</v>
      </c>
      <c r="B25" s="14" t="s">
        <v>36</v>
      </c>
      <c r="C25" s="15" t="s">
        <v>14</v>
      </c>
      <c r="D25" s="23">
        <v>0.436</v>
      </c>
      <c r="E25" s="37"/>
      <c r="F25" s="40">
        <f t="shared" si="0"/>
        <v>0</v>
      </c>
    </row>
    <row r="26" spans="1:45" ht="27.6" x14ac:dyDescent="0.3">
      <c r="A26" s="36">
        <v>4</v>
      </c>
      <c r="B26" s="14" t="s">
        <v>37</v>
      </c>
      <c r="C26" s="15" t="s">
        <v>10</v>
      </c>
      <c r="D26" s="21">
        <v>61.96</v>
      </c>
      <c r="E26" s="37"/>
      <c r="F26" s="40">
        <f t="shared" si="0"/>
        <v>0</v>
      </c>
    </row>
    <row r="27" spans="1:45" ht="27.6" x14ac:dyDescent="0.3">
      <c r="A27" s="36">
        <v>5</v>
      </c>
      <c r="B27" s="14" t="s">
        <v>38</v>
      </c>
      <c r="C27" s="15" t="s">
        <v>10</v>
      </c>
      <c r="D27" s="21">
        <v>1.92</v>
      </c>
      <c r="E27" s="37"/>
      <c r="F27" s="40">
        <f t="shared" si="0"/>
        <v>0</v>
      </c>
    </row>
    <row r="28" spans="1:45" ht="27.6" x14ac:dyDescent="0.3">
      <c r="A28" s="36">
        <v>6</v>
      </c>
      <c r="B28" s="14" t="s">
        <v>39</v>
      </c>
      <c r="C28" s="15" t="s">
        <v>40</v>
      </c>
      <c r="D28" s="21">
        <v>65</v>
      </c>
      <c r="E28" s="37"/>
      <c r="F28" s="40">
        <f t="shared" si="0"/>
        <v>0</v>
      </c>
    </row>
    <row r="29" spans="1:45" x14ac:dyDescent="0.3">
      <c r="A29" s="36">
        <v>7</v>
      </c>
      <c r="B29" s="14" t="s">
        <v>41</v>
      </c>
      <c r="C29" s="15" t="s">
        <v>10</v>
      </c>
      <c r="D29" s="21">
        <v>140.03</v>
      </c>
      <c r="E29" s="37"/>
      <c r="F29" s="40">
        <f t="shared" si="0"/>
        <v>0</v>
      </c>
    </row>
    <row r="30" spans="1:45" ht="27.6" x14ac:dyDescent="0.3">
      <c r="A30" s="36">
        <v>8</v>
      </c>
      <c r="B30" s="32" t="s">
        <v>42</v>
      </c>
      <c r="C30" s="15" t="s">
        <v>10</v>
      </c>
      <c r="D30" s="21">
        <v>80.78</v>
      </c>
      <c r="E30" s="37"/>
      <c r="F30" s="40">
        <f t="shared" si="0"/>
        <v>0</v>
      </c>
    </row>
    <row r="31" spans="1:45" s="46" customFormat="1" x14ac:dyDescent="0.3">
      <c r="A31" s="50"/>
      <c r="B31" s="41" t="s">
        <v>43</v>
      </c>
      <c r="C31" s="42"/>
      <c r="D31" s="43"/>
      <c r="E31" s="44"/>
      <c r="F31" s="45">
        <f>SUM(F23:F30)</f>
        <v>0</v>
      </c>
    </row>
    <row r="32" spans="1:45" s="6" customFormat="1" ht="15.6" x14ac:dyDescent="0.3">
      <c r="A32" s="31" t="s">
        <v>44</v>
      </c>
      <c r="B32" s="33" t="s">
        <v>45</v>
      </c>
      <c r="C32" s="20"/>
      <c r="D32" s="24"/>
      <c r="E32" s="37"/>
      <c r="F32" s="40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6" ht="41.4" x14ac:dyDescent="0.3">
      <c r="A33" s="36">
        <v>1</v>
      </c>
      <c r="B33" s="32" t="s">
        <v>46</v>
      </c>
      <c r="C33" s="15" t="s">
        <v>40</v>
      </c>
      <c r="D33" s="21">
        <v>3</v>
      </c>
      <c r="E33" s="37"/>
      <c r="F33" s="40">
        <f t="shared" si="0"/>
        <v>0</v>
      </c>
    </row>
    <row r="34" spans="1:6" ht="41.4" x14ac:dyDescent="0.3">
      <c r="A34" s="36">
        <v>2</v>
      </c>
      <c r="B34" s="32" t="s">
        <v>47</v>
      </c>
      <c r="C34" s="15" t="s">
        <v>40</v>
      </c>
      <c r="D34" s="21">
        <v>1</v>
      </c>
      <c r="E34" s="37"/>
      <c r="F34" s="40">
        <f t="shared" si="0"/>
        <v>0</v>
      </c>
    </row>
    <row r="35" spans="1:6" s="46" customFormat="1" x14ac:dyDescent="0.3">
      <c r="A35" s="50"/>
      <c r="B35" s="41" t="s">
        <v>48</v>
      </c>
      <c r="C35" s="42"/>
      <c r="D35" s="43"/>
      <c r="E35" s="44"/>
      <c r="F35" s="45">
        <f>SUM(F33:F34)</f>
        <v>0</v>
      </c>
    </row>
    <row r="36" spans="1:6" x14ac:dyDescent="0.3">
      <c r="A36" s="51" t="s">
        <v>49</v>
      </c>
      <c r="B36" s="33" t="s">
        <v>50</v>
      </c>
      <c r="C36" s="15"/>
      <c r="D36" s="21"/>
      <c r="E36" s="37"/>
      <c r="F36" s="40"/>
    </row>
    <row r="37" spans="1:6" ht="27.6" x14ac:dyDescent="0.3">
      <c r="A37" s="36">
        <v>1</v>
      </c>
      <c r="B37" s="32" t="s">
        <v>51</v>
      </c>
      <c r="C37" s="15" t="s">
        <v>52</v>
      </c>
      <c r="D37" s="21">
        <v>15.3</v>
      </c>
      <c r="E37" s="37"/>
      <c r="F37" s="40">
        <f t="shared" si="0"/>
        <v>0</v>
      </c>
    </row>
    <row r="38" spans="1:6" x14ac:dyDescent="0.3">
      <c r="A38" s="36">
        <v>2</v>
      </c>
      <c r="B38" s="32" t="s">
        <v>53</v>
      </c>
      <c r="C38" s="15" t="s">
        <v>10</v>
      </c>
      <c r="D38" s="21">
        <v>11.75</v>
      </c>
      <c r="E38" s="37"/>
      <c r="F38" s="40">
        <f t="shared" si="0"/>
        <v>0</v>
      </c>
    </row>
    <row r="39" spans="1:6" s="46" customFormat="1" x14ac:dyDescent="0.3">
      <c r="A39" s="50"/>
      <c r="B39" s="41" t="s">
        <v>54</v>
      </c>
      <c r="C39" s="42"/>
      <c r="D39" s="43"/>
      <c r="E39" s="44"/>
      <c r="F39" s="45">
        <f>SUM(F37:F38)</f>
        <v>0</v>
      </c>
    </row>
    <row r="40" spans="1:6" x14ac:dyDescent="0.3">
      <c r="A40" s="51" t="s">
        <v>55</v>
      </c>
      <c r="B40" s="33" t="s">
        <v>56</v>
      </c>
      <c r="C40" s="15"/>
      <c r="D40" s="21"/>
      <c r="E40" s="37"/>
      <c r="F40" s="40"/>
    </row>
    <row r="41" spans="1:6" x14ac:dyDescent="0.3">
      <c r="A41" s="36">
        <v>1</v>
      </c>
      <c r="B41" s="34" t="s">
        <v>57</v>
      </c>
      <c r="C41" s="15" t="s">
        <v>10</v>
      </c>
      <c r="D41" s="21">
        <v>4.68</v>
      </c>
      <c r="E41" s="37"/>
      <c r="F41" s="40">
        <f t="shared" si="0"/>
        <v>0</v>
      </c>
    </row>
    <row r="42" spans="1:6" s="46" customFormat="1" x14ac:dyDescent="0.3">
      <c r="A42" s="50"/>
      <c r="B42" s="41" t="s">
        <v>58</v>
      </c>
      <c r="C42" s="42"/>
      <c r="D42" s="43"/>
      <c r="E42" s="44"/>
      <c r="F42" s="45">
        <f>F41</f>
        <v>0</v>
      </c>
    </row>
    <row r="43" spans="1:6" x14ac:dyDescent="0.3">
      <c r="A43" s="51" t="s">
        <v>59</v>
      </c>
      <c r="B43" s="33" t="s">
        <v>60</v>
      </c>
      <c r="C43" s="15"/>
      <c r="D43" s="21"/>
      <c r="E43" s="37"/>
      <c r="F43" s="40"/>
    </row>
    <row r="44" spans="1:6" ht="27.6" x14ac:dyDescent="0.3">
      <c r="A44" s="36">
        <v>1</v>
      </c>
      <c r="B44" s="32" t="s">
        <v>61</v>
      </c>
      <c r="C44" s="15" t="s">
        <v>10</v>
      </c>
      <c r="D44" s="21">
        <v>52.65</v>
      </c>
      <c r="E44" s="37"/>
      <c r="F44" s="40">
        <f t="shared" si="0"/>
        <v>0</v>
      </c>
    </row>
    <row r="45" spans="1:6" ht="27.6" x14ac:dyDescent="0.3">
      <c r="A45" s="36">
        <v>2</v>
      </c>
      <c r="B45" s="32" t="s">
        <v>62</v>
      </c>
      <c r="C45" s="15" t="s">
        <v>10</v>
      </c>
      <c r="D45" s="21">
        <v>13.2</v>
      </c>
      <c r="E45" s="37"/>
      <c r="F45" s="40">
        <f t="shared" si="0"/>
        <v>0</v>
      </c>
    </row>
    <row r="46" spans="1:6" s="46" customFormat="1" x14ac:dyDescent="0.3">
      <c r="A46" s="50"/>
      <c r="B46" s="41" t="s">
        <v>63</v>
      </c>
      <c r="C46" s="42"/>
      <c r="D46" s="43"/>
      <c r="E46" s="44"/>
      <c r="F46" s="45">
        <f>SUM(F44:F45)</f>
        <v>0</v>
      </c>
    </row>
    <row r="47" spans="1:6" x14ac:dyDescent="0.3">
      <c r="A47" s="51" t="s">
        <v>64</v>
      </c>
      <c r="B47" s="33" t="s">
        <v>65</v>
      </c>
      <c r="C47" s="15"/>
      <c r="D47" s="21"/>
      <c r="E47" s="37"/>
      <c r="F47" s="40"/>
    </row>
    <row r="48" spans="1:6" ht="27.6" x14ac:dyDescent="0.3">
      <c r="A48" s="36">
        <v>1</v>
      </c>
      <c r="B48" s="35" t="s">
        <v>66</v>
      </c>
      <c r="C48" s="15" t="s">
        <v>40</v>
      </c>
      <c r="D48" s="21">
        <v>2</v>
      </c>
      <c r="E48" s="37"/>
      <c r="F48" s="40">
        <f t="shared" si="0"/>
        <v>0</v>
      </c>
    </row>
    <row r="49" spans="1:6" ht="27.6" x14ac:dyDescent="0.3">
      <c r="A49" s="36">
        <v>2</v>
      </c>
      <c r="B49" s="35" t="s">
        <v>67</v>
      </c>
      <c r="C49" s="15" t="s">
        <v>40</v>
      </c>
      <c r="D49" s="21">
        <v>2</v>
      </c>
      <c r="E49" s="37"/>
      <c r="F49" s="40">
        <f t="shared" si="0"/>
        <v>0</v>
      </c>
    </row>
    <row r="50" spans="1:6" ht="27.6" x14ac:dyDescent="0.3">
      <c r="A50" s="36">
        <v>3</v>
      </c>
      <c r="B50" s="17" t="s">
        <v>68</v>
      </c>
      <c r="C50" s="15" t="s">
        <v>40</v>
      </c>
      <c r="D50" s="21">
        <v>2</v>
      </c>
      <c r="E50" s="37"/>
      <c r="F50" s="40">
        <f t="shared" si="0"/>
        <v>0</v>
      </c>
    </row>
    <row r="51" spans="1:6" x14ac:dyDescent="0.3">
      <c r="A51" s="36">
        <v>4</v>
      </c>
      <c r="B51" s="17" t="s">
        <v>69</v>
      </c>
      <c r="C51" s="15" t="s">
        <v>52</v>
      </c>
      <c r="D51" s="21">
        <v>8.9</v>
      </c>
      <c r="E51" s="37"/>
      <c r="F51" s="40">
        <f t="shared" si="0"/>
        <v>0</v>
      </c>
    </row>
    <row r="52" spans="1:6" x14ac:dyDescent="0.3">
      <c r="A52" s="36">
        <v>5</v>
      </c>
      <c r="B52" s="17" t="s">
        <v>70</v>
      </c>
      <c r="C52" s="15" t="s">
        <v>52</v>
      </c>
      <c r="D52" s="21">
        <v>2.6</v>
      </c>
      <c r="E52" s="37"/>
      <c r="F52" s="40">
        <f t="shared" si="0"/>
        <v>0</v>
      </c>
    </row>
    <row r="53" spans="1:6" s="46" customFormat="1" x14ac:dyDescent="0.3">
      <c r="A53" s="50"/>
      <c r="B53" s="41" t="s">
        <v>71</v>
      </c>
      <c r="C53" s="42"/>
      <c r="D53" s="43"/>
      <c r="E53" s="44"/>
      <c r="F53" s="45">
        <f>SUM(F48:F52)</f>
        <v>0</v>
      </c>
    </row>
    <row r="54" spans="1:6" x14ac:dyDescent="0.3">
      <c r="A54" s="51" t="s">
        <v>72</v>
      </c>
      <c r="B54" s="28" t="s">
        <v>113</v>
      </c>
      <c r="E54" s="39"/>
      <c r="F54" s="40"/>
    </row>
    <row r="55" spans="1:6" ht="43.2" x14ac:dyDescent="0.3">
      <c r="A55" s="36">
        <v>1</v>
      </c>
      <c r="B55" s="1" t="s">
        <v>85</v>
      </c>
      <c r="C55" s="2" t="s">
        <v>86</v>
      </c>
      <c r="D55" s="3">
        <v>1.4</v>
      </c>
      <c r="E55" s="39"/>
      <c r="F55" s="40">
        <f t="shared" ref="F55:F65" si="1">+D55*E55</f>
        <v>0</v>
      </c>
    </row>
    <row r="56" spans="1:6" ht="28.8" x14ac:dyDescent="0.3">
      <c r="A56" s="36">
        <v>2</v>
      </c>
      <c r="B56" s="1" t="s">
        <v>87</v>
      </c>
      <c r="C56" s="2" t="s">
        <v>88</v>
      </c>
      <c r="D56" s="3">
        <v>1</v>
      </c>
      <c r="E56" s="39"/>
      <c r="F56" s="40">
        <f t="shared" si="1"/>
        <v>0</v>
      </c>
    </row>
    <row r="57" spans="1:6" ht="34.950000000000003" customHeight="1" x14ac:dyDescent="0.3">
      <c r="A57" s="36">
        <v>3</v>
      </c>
      <c r="B57" s="1" t="s">
        <v>89</v>
      </c>
      <c r="C57" s="2" t="s">
        <v>90</v>
      </c>
      <c r="D57" s="3">
        <v>1</v>
      </c>
      <c r="E57" s="39"/>
      <c r="F57" s="40">
        <f t="shared" si="1"/>
        <v>0</v>
      </c>
    </row>
    <row r="58" spans="1:6" ht="28.8" x14ac:dyDescent="0.3">
      <c r="A58" s="36">
        <v>4</v>
      </c>
      <c r="B58" s="1" t="s">
        <v>91</v>
      </c>
      <c r="C58" s="2" t="s">
        <v>90</v>
      </c>
      <c r="D58" s="3">
        <v>1</v>
      </c>
      <c r="E58" s="39"/>
      <c r="F58" s="40">
        <f t="shared" si="1"/>
        <v>0</v>
      </c>
    </row>
    <row r="59" spans="1:6" ht="43.2" x14ac:dyDescent="0.3">
      <c r="A59" s="36">
        <v>5</v>
      </c>
      <c r="B59" s="1" t="s">
        <v>92</v>
      </c>
      <c r="C59" s="2" t="s">
        <v>90</v>
      </c>
      <c r="D59" s="3">
        <v>1</v>
      </c>
      <c r="E59" s="39"/>
      <c r="F59" s="40">
        <f t="shared" si="1"/>
        <v>0</v>
      </c>
    </row>
    <row r="60" spans="1:6" ht="57.6" x14ac:dyDescent="0.3">
      <c r="A60" s="36">
        <v>6</v>
      </c>
      <c r="B60" s="1" t="s">
        <v>93</v>
      </c>
      <c r="C60" s="2" t="s">
        <v>86</v>
      </c>
      <c r="D60" s="3">
        <v>22.6</v>
      </c>
      <c r="E60" s="39"/>
      <c r="F60" s="40">
        <f t="shared" si="1"/>
        <v>0</v>
      </c>
    </row>
    <row r="61" spans="1:6" ht="43.2" x14ac:dyDescent="0.3">
      <c r="A61" s="36">
        <v>7</v>
      </c>
      <c r="B61" s="1" t="s">
        <v>94</v>
      </c>
      <c r="C61" s="2" t="s">
        <v>30</v>
      </c>
      <c r="D61" s="3">
        <v>1</v>
      </c>
      <c r="E61" s="39"/>
      <c r="F61" s="40">
        <f t="shared" si="1"/>
        <v>0</v>
      </c>
    </row>
    <row r="62" spans="1:6" x14ac:dyDescent="0.3">
      <c r="A62" s="36">
        <v>8</v>
      </c>
      <c r="B62" s="1" t="s">
        <v>95</v>
      </c>
      <c r="C62" s="2" t="s">
        <v>88</v>
      </c>
      <c r="D62" s="3">
        <v>3</v>
      </c>
      <c r="E62" s="39"/>
      <c r="F62" s="40">
        <f t="shared" si="1"/>
        <v>0</v>
      </c>
    </row>
    <row r="63" spans="1:6" x14ac:dyDescent="0.3">
      <c r="A63" s="36">
        <v>9</v>
      </c>
      <c r="B63" s="1" t="s">
        <v>96</v>
      </c>
      <c r="C63" s="2" t="s">
        <v>88</v>
      </c>
      <c r="D63" s="3">
        <v>3</v>
      </c>
      <c r="E63" s="39"/>
      <c r="F63" s="40">
        <f t="shared" si="1"/>
        <v>0</v>
      </c>
    </row>
    <row r="64" spans="1:6" x14ac:dyDescent="0.3">
      <c r="A64" s="36">
        <v>10</v>
      </c>
      <c r="B64" s="1" t="s">
        <v>97</v>
      </c>
      <c r="C64" s="2" t="s">
        <v>88</v>
      </c>
      <c r="D64" s="3">
        <v>3</v>
      </c>
      <c r="E64" s="39"/>
      <c r="F64" s="40">
        <f t="shared" si="1"/>
        <v>0</v>
      </c>
    </row>
    <row r="65" spans="1:6" x14ac:dyDescent="0.3">
      <c r="A65" s="36">
        <v>11</v>
      </c>
      <c r="B65" s="1" t="s">
        <v>98</v>
      </c>
      <c r="C65" s="2" t="s">
        <v>88</v>
      </c>
      <c r="D65" s="3">
        <v>4</v>
      </c>
      <c r="E65" s="39"/>
      <c r="F65" s="40">
        <f t="shared" si="1"/>
        <v>0</v>
      </c>
    </row>
    <row r="66" spans="1:6" s="46" customFormat="1" x14ac:dyDescent="0.3">
      <c r="A66" s="50"/>
      <c r="B66" s="41" t="s">
        <v>82</v>
      </c>
      <c r="C66" s="42"/>
      <c r="D66" s="43"/>
      <c r="E66" s="44"/>
      <c r="F66" s="45">
        <f>SUM(F55:F65)</f>
        <v>0</v>
      </c>
    </row>
    <row r="67" spans="1:6" s="46" customFormat="1" x14ac:dyDescent="0.3">
      <c r="A67" s="50" t="s">
        <v>72</v>
      </c>
      <c r="B67" s="41" t="s">
        <v>114</v>
      </c>
      <c r="C67" s="42"/>
      <c r="D67" s="43"/>
      <c r="E67" s="44"/>
      <c r="F67" s="45"/>
    </row>
    <row r="68" spans="1:6" s="46" customFormat="1" ht="27.6" x14ac:dyDescent="0.3">
      <c r="A68" s="63">
        <v>1</v>
      </c>
      <c r="B68" s="17" t="s">
        <v>111</v>
      </c>
      <c r="C68" s="15" t="s">
        <v>14</v>
      </c>
      <c r="D68" s="23">
        <v>0.14299999999999999</v>
      </c>
      <c r="E68" s="37"/>
      <c r="F68" s="62">
        <f>E68*D68</f>
        <v>0</v>
      </c>
    </row>
    <row r="69" spans="1:6" s="46" customFormat="1" ht="27.6" x14ac:dyDescent="0.3">
      <c r="A69" s="63">
        <v>2</v>
      </c>
      <c r="B69" s="17" t="s">
        <v>115</v>
      </c>
      <c r="C69" s="15" t="s">
        <v>14</v>
      </c>
      <c r="D69" s="21">
        <v>0.56999999999999995</v>
      </c>
      <c r="E69" s="37"/>
      <c r="F69" s="62">
        <f t="shared" ref="F69:F77" si="2">E69*D69</f>
        <v>0</v>
      </c>
    </row>
    <row r="70" spans="1:6" s="46" customFormat="1" x14ac:dyDescent="0.3">
      <c r="A70" s="63">
        <v>3</v>
      </c>
      <c r="B70" s="17" t="s">
        <v>116</v>
      </c>
      <c r="C70" s="15" t="s">
        <v>10</v>
      </c>
      <c r="D70" s="21">
        <v>1.9</v>
      </c>
      <c r="E70" s="37"/>
      <c r="F70" s="62">
        <f t="shared" si="2"/>
        <v>0</v>
      </c>
    </row>
    <row r="71" spans="1:6" s="46" customFormat="1" x14ac:dyDescent="0.3">
      <c r="A71" s="63">
        <v>4</v>
      </c>
      <c r="B71" s="17" t="s">
        <v>117</v>
      </c>
      <c r="C71" s="15" t="s">
        <v>10</v>
      </c>
      <c r="D71" s="21">
        <v>8.32</v>
      </c>
      <c r="E71" s="37"/>
      <c r="F71" s="62">
        <f t="shared" si="2"/>
        <v>0</v>
      </c>
    </row>
    <row r="72" spans="1:6" s="46" customFormat="1" x14ac:dyDescent="0.3">
      <c r="A72" s="63">
        <v>5</v>
      </c>
      <c r="B72" s="17" t="s">
        <v>118</v>
      </c>
      <c r="C72" s="15" t="s">
        <v>86</v>
      </c>
      <c r="D72" s="21">
        <v>6</v>
      </c>
      <c r="E72" s="37"/>
      <c r="F72" s="62">
        <f t="shared" si="2"/>
        <v>0</v>
      </c>
    </row>
    <row r="73" spans="1:6" s="46" customFormat="1" ht="27.6" x14ac:dyDescent="0.3">
      <c r="A73" s="63">
        <v>6</v>
      </c>
      <c r="B73" s="17" t="s">
        <v>119</v>
      </c>
      <c r="C73" s="15" t="s">
        <v>10</v>
      </c>
      <c r="D73" s="25">
        <v>3.75</v>
      </c>
      <c r="E73" s="37"/>
      <c r="F73" s="62">
        <f t="shared" si="2"/>
        <v>0</v>
      </c>
    </row>
    <row r="74" spans="1:6" s="46" customFormat="1" ht="27.6" x14ac:dyDescent="0.3">
      <c r="A74" s="63">
        <v>7</v>
      </c>
      <c r="B74" s="17" t="s">
        <v>77</v>
      </c>
      <c r="C74" s="15" t="s">
        <v>10</v>
      </c>
      <c r="D74" s="25">
        <v>17.760000000000002</v>
      </c>
      <c r="E74" s="37"/>
      <c r="F74" s="62">
        <f t="shared" si="2"/>
        <v>0</v>
      </c>
    </row>
    <row r="75" spans="1:6" s="46" customFormat="1" ht="28.8" x14ac:dyDescent="0.3">
      <c r="A75" s="63">
        <v>8</v>
      </c>
      <c r="B75" s="1" t="s">
        <v>120</v>
      </c>
      <c r="C75" s="2" t="s">
        <v>30</v>
      </c>
      <c r="D75" s="3">
        <v>1</v>
      </c>
      <c r="E75" s="60"/>
      <c r="F75" s="62">
        <f t="shared" si="2"/>
        <v>0</v>
      </c>
    </row>
    <row r="76" spans="1:6" s="46" customFormat="1" x14ac:dyDescent="0.3">
      <c r="A76" s="63">
        <v>9</v>
      </c>
      <c r="B76" s="17" t="s">
        <v>121</v>
      </c>
      <c r="C76" s="15" t="s">
        <v>30</v>
      </c>
      <c r="D76" s="25">
        <v>1</v>
      </c>
      <c r="E76" s="37"/>
      <c r="F76" s="62">
        <f t="shared" si="2"/>
        <v>0</v>
      </c>
    </row>
    <row r="77" spans="1:6" s="46" customFormat="1" ht="27.6" x14ac:dyDescent="0.3">
      <c r="A77" s="63">
        <v>10</v>
      </c>
      <c r="B77" s="17" t="s">
        <v>122</v>
      </c>
      <c r="C77" s="15" t="s">
        <v>14</v>
      </c>
      <c r="D77" s="25">
        <v>0.56999999999999995</v>
      </c>
      <c r="E77" s="37"/>
      <c r="F77" s="62">
        <f>E77*D77</f>
        <v>0</v>
      </c>
    </row>
    <row r="78" spans="1:6" s="46" customFormat="1" x14ac:dyDescent="0.3">
      <c r="A78" s="50"/>
      <c r="B78" s="10" t="s">
        <v>82</v>
      </c>
      <c r="C78" s="12"/>
      <c r="D78" s="56"/>
      <c r="E78" s="38"/>
      <c r="F78" s="45">
        <f>F77+F76+F75+F74+F73+F72+F71+F70+F69+F68</f>
        <v>0</v>
      </c>
    </row>
    <row r="79" spans="1:6" x14ac:dyDescent="0.3">
      <c r="A79" s="36"/>
      <c r="B79" s="28" t="s">
        <v>100</v>
      </c>
      <c r="E79" s="3"/>
      <c r="F79" s="52">
        <f>F66+F53+F46+F42+F39+F35+F31+F21+F12+F78</f>
        <v>0</v>
      </c>
    </row>
    <row r="80" spans="1:6" x14ac:dyDescent="0.3">
      <c r="B80" s="7"/>
      <c r="C80" s="8"/>
      <c r="D80" s="9"/>
      <c r="E80" s="9"/>
    </row>
    <row r="81" spans="2:5" x14ac:dyDescent="0.3">
      <c r="B81" s="7"/>
      <c r="C81" s="8"/>
      <c r="D81" s="9"/>
      <c r="E81" s="9"/>
    </row>
    <row r="82" spans="2:5" x14ac:dyDescent="0.3">
      <c r="B82" s="7"/>
      <c r="C82" s="8"/>
      <c r="D82" s="9"/>
      <c r="E82" s="9"/>
    </row>
    <row r="83" spans="2:5" x14ac:dyDescent="0.3">
      <c r="B83" s="7"/>
      <c r="C83" s="8"/>
      <c r="D83" s="9"/>
      <c r="E83" s="9"/>
    </row>
    <row r="84" spans="2:5" x14ac:dyDescent="0.3">
      <c r="B84" s="7"/>
      <c r="C84" s="8"/>
      <c r="D84" s="9"/>
      <c r="E84" s="9"/>
    </row>
    <row r="85" spans="2:5" x14ac:dyDescent="0.3">
      <c r="B85" s="7"/>
      <c r="C85" s="8"/>
      <c r="D85" s="9"/>
      <c r="E85" s="9"/>
    </row>
    <row r="86" spans="2:5" x14ac:dyDescent="0.3">
      <c r="B86" s="7"/>
      <c r="C86" s="8"/>
      <c r="D86" s="9"/>
      <c r="E86" s="9"/>
    </row>
    <row r="87" spans="2:5" x14ac:dyDescent="0.3">
      <c r="B87" s="7"/>
      <c r="C87" s="8"/>
      <c r="D87" s="9"/>
      <c r="E87" s="9"/>
    </row>
    <row r="88" spans="2:5" x14ac:dyDescent="0.3">
      <c r="B88" s="7"/>
      <c r="C88" s="8"/>
      <c r="D88" s="9"/>
      <c r="E88" s="9"/>
    </row>
    <row r="89" spans="2:5" x14ac:dyDescent="0.3">
      <c r="B89" s="7"/>
      <c r="C89" s="8"/>
      <c r="D89" s="9"/>
      <c r="E89" s="9"/>
    </row>
    <row r="90" spans="2:5" x14ac:dyDescent="0.3">
      <c r="B90" s="7"/>
      <c r="C90" s="8"/>
      <c r="D90" s="9"/>
      <c r="E90" s="9"/>
    </row>
    <row r="91" spans="2:5" x14ac:dyDescent="0.3">
      <c r="B91" s="7"/>
      <c r="C91" s="8"/>
      <c r="D91" s="9"/>
      <c r="E91" s="9"/>
    </row>
    <row r="92" spans="2:5" x14ac:dyDescent="0.3">
      <c r="B92" s="7"/>
      <c r="C92" s="8"/>
      <c r="D92" s="9"/>
      <c r="E92" s="9"/>
    </row>
    <row r="93" spans="2:5" x14ac:dyDescent="0.3">
      <c r="B93" s="7"/>
      <c r="C93" s="8"/>
      <c r="D93" s="9"/>
      <c r="E93" s="9"/>
    </row>
    <row r="94" spans="2:5" x14ac:dyDescent="0.3">
      <c r="B94" s="7"/>
      <c r="C94" s="8"/>
      <c r="D94" s="9"/>
      <c r="E94" s="9"/>
    </row>
    <row r="95" spans="2:5" x14ac:dyDescent="0.3">
      <c r="B95" s="7"/>
      <c r="C95" s="8"/>
      <c r="D95" s="9"/>
      <c r="E95" s="9"/>
    </row>
    <row r="96" spans="2:5" x14ac:dyDescent="0.3">
      <c r="B96" s="7"/>
      <c r="C96" s="8"/>
      <c r="D96" s="9"/>
      <c r="E96" s="9"/>
    </row>
    <row r="97" spans="2:5" x14ac:dyDescent="0.3">
      <c r="B97" s="7"/>
      <c r="C97" s="8"/>
      <c r="D97" s="9"/>
      <c r="E97" s="9"/>
    </row>
    <row r="98" spans="2:5" x14ac:dyDescent="0.3">
      <c r="B98" s="7"/>
      <c r="C98" s="8"/>
      <c r="D98" s="9"/>
      <c r="E98" s="9"/>
    </row>
    <row r="99" spans="2:5" x14ac:dyDescent="0.3">
      <c r="B99" s="7"/>
      <c r="C99" s="8"/>
      <c r="D99" s="9"/>
      <c r="E99" s="9"/>
    </row>
    <row r="100" spans="2:5" x14ac:dyDescent="0.3">
      <c r="B100" s="7"/>
      <c r="C100" s="8"/>
      <c r="D100" s="9"/>
      <c r="E100" s="9"/>
    </row>
    <row r="101" spans="2:5" x14ac:dyDescent="0.3">
      <c r="B101" s="7"/>
      <c r="C101" s="8"/>
      <c r="D101" s="9"/>
      <c r="E101" s="9"/>
    </row>
    <row r="102" spans="2:5" x14ac:dyDescent="0.3">
      <c r="B102" s="7"/>
      <c r="C102" s="8"/>
      <c r="D102" s="9"/>
      <c r="E102" s="9"/>
    </row>
    <row r="103" spans="2:5" x14ac:dyDescent="0.3">
      <c r="B103" s="7"/>
      <c r="C103" s="8"/>
      <c r="D103" s="9"/>
      <c r="E103" s="9"/>
    </row>
    <row r="104" spans="2:5" x14ac:dyDescent="0.3">
      <c r="B104" s="7"/>
      <c r="C104" s="8"/>
      <c r="D104" s="9"/>
      <c r="E104" s="9"/>
    </row>
    <row r="105" spans="2:5" x14ac:dyDescent="0.3">
      <c r="B105" s="7"/>
      <c r="C105" s="8"/>
      <c r="D105" s="9"/>
      <c r="E105" s="9"/>
    </row>
    <row r="106" spans="2:5" x14ac:dyDescent="0.3">
      <c r="B106" s="7"/>
      <c r="C106" s="8"/>
      <c r="D106" s="9"/>
      <c r="E106" s="9"/>
    </row>
    <row r="107" spans="2:5" x14ac:dyDescent="0.3">
      <c r="B107" s="7"/>
      <c r="C107" s="8"/>
      <c r="D107" s="9"/>
      <c r="E107" s="9"/>
    </row>
    <row r="108" spans="2:5" x14ac:dyDescent="0.3">
      <c r="B108" s="7"/>
      <c r="C108" s="8"/>
      <c r="D108" s="9"/>
      <c r="E108" s="9"/>
    </row>
    <row r="109" spans="2:5" x14ac:dyDescent="0.3">
      <c r="B109" s="7"/>
      <c r="C109" s="8"/>
      <c r="D109" s="9"/>
      <c r="E109" s="9"/>
    </row>
    <row r="110" spans="2:5" x14ac:dyDescent="0.3">
      <c r="B110" s="7"/>
      <c r="C110" s="8"/>
      <c r="D110" s="9"/>
      <c r="E110" s="9"/>
    </row>
    <row r="111" spans="2:5" x14ac:dyDescent="0.3">
      <c r="B111" s="7"/>
      <c r="C111" s="8"/>
      <c r="D111" s="9"/>
      <c r="E111" s="9"/>
    </row>
    <row r="112" spans="2:5" x14ac:dyDescent="0.3">
      <c r="B112" s="7"/>
      <c r="C112" s="8"/>
      <c r="D112" s="9"/>
      <c r="E112" s="9"/>
    </row>
    <row r="113" spans="2:5" x14ac:dyDescent="0.3">
      <c r="B113" s="7"/>
      <c r="C113" s="8"/>
      <c r="D113" s="9"/>
      <c r="E113" s="9"/>
    </row>
    <row r="114" spans="2:5" x14ac:dyDescent="0.3">
      <c r="B114" s="7"/>
      <c r="C114" s="8"/>
      <c r="D114" s="9"/>
      <c r="E114" s="9"/>
    </row>
    <row r="115" spans="2:5" x14ac:dyDescent="0.3">
      <c r="B115" s="7"/>
      <c r="C115" s="8"/>
      <c r="D115" s="9"/>
      <c r="E115" s="9"/>
    </row>
    <row r="116" spans="2:5" x14ac:dyDescent="0.3">
      <c r="B116" s="7"/>
      <c r="C116" s="8"/>
      <c r="D116" s="9"/>
      <c r="E116" s="9"/>
    </row>
    <row r="117" spans="2:5" x14ac:dyDescent="0.3">
      <c r="B117" s="7"/>
      <c r="C117" s="8"/>
      <c r="D117" s="9"/>
      <c r="E117" s="9"/>
    </row>
    <row r="118" spans="2:5" x14ac:dyDescent="0.3">
      <c r="B118" s="7"/>
      <c r="C118" s="8"/>
      <c r="D118" s="9"/>
      <c r="E118" s="9"/>
    </row>
    <row r="119" spans="2:5" x14ac:dyDescent="0.3">
      <c r="B119" s="7"/>
      <c r="C119" s="8"/>
      <c r="D119" s="9"/>
      <c r="E119" s="9"/>
    </row>
    <row r="120" spans="2:5" x14ac:dyDescent="0.3">
      <c r="B120" s="7"/>
      <c r="C120" s="8"/>
      <c r="D120" s="9"/>
      <c r="E120" s="9"/>
    </row>
    <row r="121" spans="2:5" x14ac:dyDescent="0.3">
      <c r="B121" s="7"/>
      <c r="C121" s="8"/>
      <c r="D121" s="9"/>
      <c r="E121" s="9"/>
    </row>
    <row r="122" spans="2:5" x14ac:dyDescent="0.3">
      <c r="B122" s="7"/>
      <c r="C122" s="8"/>
      <c r="D122" s="9"/>
      <c r="E122" s="9"/>
    </row>
    <row r="123" spans="2:5" x14ac:dyDescent="0.3">
      <c r="B123" s="7"/>
      <c r="C123" s="8"/>
      <c r="D123" s="9"/>
      <c r="E123" s="9"/>
    </row>
    <row r="124" spans="2:5" x14ac:dyDescent="0.3">
      <c r="B124" s="7"/>
      <c r="C124" s="8"/>
      <c r="D124" s="9"/>
      <c r="E124" s="9"/>
    </row>
    <row r="125" spans="2:5" x14ac:dyDescent="0.3">
      <c r="B125" s="7"/>
      <c r="C125" s="8"/>
      <c r="D125" s="9"/>
      <c r="E125" s="9"/>
    </row>
    <row r="126" spans="2:5" x14ac:dyDescent="0.3">
      <c r="B126" s="7"/>
      <c r="C126" s="8"/>
      <c r="D126" s="9"/>
      <c r="E126" s="9"/>
    </row>
    <row r="127" spans="2:5" x14ac:dyDescent="0.3">
      <c r="B127" s="7"/>
      <c r="C127" s="8"/>
      <c r="D127" s="9"/>
      <c r="E127" s="9"/>
    </row>
    <row r="128" spans="2:5" x14ac:dyDescent="0.3">
      <c r="B128" s="7"/>
      <c r="C128" s="8"/>
      <c r="D128" s="9"/>
      <c r="E128" s="9"/>
    </row>
    <row r="129" spans="2:5" x14ac:dyDescent="0.3">
      <c r="B129" s="7"/>
      <c r="C129" s="8"/>
      <c r="D129" s="9"/>
      <c r="E129" s="9"/>
    </row>
    <row r="130" spans="2:5" x14ac:dyDescent="0.3">
      <c r="B130" s="7"/>
      <c r="C130" s="8"/>
      <c r="D130" s="9"/>
      <c r="E130" s="9"/>
    </row>
    <row r="131" spans="2:5" x14ac:dyDescent="0.3">
      <c r="B131" s="7"/>
      <c r="C131" s="8"/>
      <c r="D131" s="9"/>
      <c r="E131" s="9"/>
    </row>
    <row r="132" spans="2:5" x14ac:dyDescent="0.3">
      <c r="B132" s="7"/>
      <c r="C132" s="8"/>
      <c r="D132" s="9"/>
      <c r="E132" s="9"/>
    </row>
    <row r="133" spans="2:5" x14ac:dyDescent="0.3">
      <c r="B133" s="7"/>
      <c r="C133" s="8"/>
      <c r="D133" s="9"/>
      <c r="E133" s="9"/>
    </row>
    <row r="134" spans="2:5" x14ac:dyDescent="0.3">
      <c r="B134" s="7"/>
      <c r="C134" s="8"/>
      <c r="D134" s="9"/>
      <c r="E134" s="9"/>
    </row>
    <row r="135" spans="2:5" x14ac:dyDescent="0.3">
      <c r="B135" s="7"/>
      <c r="C135" s="8"/>
      <c r="D135" s="9"/>
      <c r="E135" s="9"/>
    </row>
    <row r="136" spans="2:5" x14ac:dyDescent="0.3">
      <c r="B136" s="7"/>
      <c r="C136" s="8"/>
      <c r="D136" s="9"/>
      <c r="E136" s="9"/>
    </row>
    <row r="137" spans="2:5" x14ac:dyDescent="0.3">
      <c r="B137" s="7"/>
      <c r="C137" s="8"/>
      <c r="D137" s="9"/>
      <c r="E137" s="9"/>
    </row>
    <row r="138" spans="2:5" x14ac:dyDescent="0.3">
      <c r="B138" s="7"/>
      <c r="C138" s="8"/>
      <c r="D138" s="9"/>
    </row>
    <row r="139" spans="2:5" x14ac:dyDescent="0.3">
      <c r="B139" s="7"/>
      <c r="C139" s="8"/>
      <c r="D139" s="9"/>
    </row>
    <row r="140" spans="2:5" x14ac:dyDescent="0.3">
      <c r="B140" s="7"/>
      <c r="C140" s="8"/>
      <c r="D140" s="9"/>
    </row>
    <row r="141" spans="2:5" x14ac:dyDescent="0.3">
      <c r="B141" s="7"/>
      <c r="C141" s="8"/>
      <c r="D141" s="9"/>
    </row>
    <row r="142" spans="2:5" x14ac:dyDescent="0.3">
      <c r="B142" s="7"/>
      <c r="C142" s="8"/>
      <c r="D142" s="9"/>
    </row>
    <row r="143" spans="2:5" x14ac:dyDescent="0.3">
      <c r="B143" s="7"/>
      <c r="C143" s="8"/>
      <c r="D143" s="9"/>
    </row>
    <row r="144" spans="2:5" x14ac:dyDescent="0.3">
      <c r="B144" s="7"/>
      <c r="C144" s="8"/>
      <c r="D144" s="9"/>
    </row>
    <row r="145" spans="2:4" x14ac:dyDescent="0.3">
      <c r="B145" s="7"/>
      <c r="C145" s="8"/>
      <c r="D145" s="9"/>
    </row>
    <row r="146" spans="2:4" x14ac:dyDescent="0.3">
      <c r="B146" s="7"/>
      <c r="C146" s="8"/>
      <c r="D146" s="9"/>
    </row>
    <row r="147" spans="2:4" x14ac:dyDescent="0.3">
      <c r="B147" s="7"/>
      <c r="C147" s="8"/>
      <c r="D147" s="9"/>
    </row>
    <row r="148" spans="2:4" x14ac:dyDescent="0.3">
      <c r="B148" s="7"/>
      <c r="C148" s="8"/>
      <c r="D148" s="9"/>
    </row>
    <row r="149" spans="2:4" x14ac:dyDescent="0.3">
      <c r="B149" s="7"/>
      <c r="C149" s="8"/>
      <c r="D149" s="9"/>
    </row>
    <row r="150" spans="2:4" x14ac:dyDescent="0.3">
      <c r="B150" s="7"/>
      <c r="C150" s="8"/>
      <c r="D150" s="9"/>
    </row>
    <row r="151" spans="2:4" x14ac:dyDescent="0.3">
      <c r="B151" s="7"/>
      <c r="C151" s="8"/>
      <c r="D151" s="9"/>
    </row>
    <row r="152" spans="2:4" x14ac:dyDescent="0.3">
      <c r="B152" s="7"/>
      <c r="C152" s="8"/>
      <c r="D152" s="9"/>
    </row>
    <row r="153" spans="2:4" x14ac:dyDescent="0.3">
      <c r="B153" s="7"/>
      <c r="C153" s="8"/>
      <c r="D153" s="9"/>
    </row>
    <row r="154" spans="2:4" x14ac:dyDescent="0.3">
      <c r="B154" s="7"/>
      <c r="C154" s="8"/>
      <c r="D154" s="9"/>
    </row>
    <row r="155" spans="2:4" x14ac:dyDescent="0.3">
      <c r="B155" s="7"/>
      <c r="C155" s="8"/>
      <c r="D155" s="9"/>
    </row>
    <row r="156" spans="2:4" x14ac:dyDescent="0.3">
      <c r="B156" s="7"/>
      <c r="C156" s="8"/>
      <c r="D156" s="9"/>
    </row>
    <row r="157" spans="2:4" x14ac:dyDescent="0.3">
      <c r="B157" s="7"/>
      <c r="C157" s="8"/>
      <c r="D157" s="9"/>
    </row>
    <row r="158" spans="2:4" x14ac:dyDescent="0.3">
      <c r="B158" s="7"/>
      <c r="C158" s="8"/>
      <c r="D158" s="9"/>
    </row>
    <row r="159" spans="2:4" x14ac:dyDescent="0.3">
      <c r="B159" s="7"/>
      <c r="C159" s="8"/>
      <c r="D159" s="9"/>
    </row>
    <row r="160" spans="2:4" x14ac:dyDescent="0.3">
      <c r="B160" s="7"/>
      <c r="C160" s="8"/>
      <c r="D160" s="9"/>
    </row>
    <row r="161" spans="2:4" x14ac:dyDescent="0.3">
      <c r="B161" s="7"/>
      <c r="C161" s="8"/>
      <c r="D161" s="9"/>
    </row>
    <row r="162" spans="2:4" x14ac:dyDescent="0.3">
      <c r="B162" s="7"/>
      <c r="C162" s="8"/>
      <c r="D162" s="9"/>
    </row>
    <row r="163" spans="2:4" x14ac:dyDescent="0.3">
      <c r="B163" s="7"/>
      <c r="C163" s="8"/>
      <c r="D163" s="9"/>
    </row>
    <row r="164" spans="2:4" x14ac:dyDescent="0.3">
      <c r="B164" s="7"/>
      <c r="C164" s="8"/>
      <c r="D164" s="9"/>
    </row>
    <row r="165" spans="2:4" x14ac:dyDescent="0.3">
      <c r="B165" s="7"/>
      <c r="C165" s="8"/>
      <c r="D165" s="9"/>
    </row>
    <row r="166" spans="2:4" x14ac:dyDescent="0.3">
      <c r="B166" s="7"/>
      <c r="C166" s="8"/>
      <c r="D166" s="9"/>
    </row>
    <row r="167" spans="2:4" x14ac:dyDescent="0.3">
      <c r="B167" s="7"/>
      <c r="C167" s="8"/>
      <c r="D167" s="9"/>
    </row>
    <row r="168" spans="2:4" x14ac:dyDescent="0.3">
      <c r="B168" s="7"/>
      <c r="C168" s="8"/>
      <c r="D168" s="9"/>
    </row>
    <row r="169" spans="2:4" x14ac:dyDescent="0.3">
      <c r="B169" s="7"/>
      <c r="C169" s="8"/>
      <c r="D169" s="9"/>
    </row>
    <row r="170" spans="2:4" x14ac:dyDescent="0.3">
      <c r="B170" s="7"/>
      <c r="C170" s="8"/>
      <c r="D170" s="9"/>
    </row>
    <row r="171" spans="2:4" x14ac:dyDescent="0.3">
      <c r="B171" s="7"/>
      <c r="C171" s="8"/>
      <c r="D171" s="9"/>
    </row>
    <row r="172" spans="2:4" x14ac:dyDescent="0.3">
      <c r="B172" s="7"/>
      <c r="C172" s="8"/>
      <c r="D172" s="9"/>
    </row>
    <row r="173" spans="2:4" x14ac:dyDescent="0.3">
      <c r="B173" s="7"/>
      <c r="C173" s="8"/>
      <c r="D173" s="9"/>
    </row>
    <row r="174" spans="2:4" x14ac:dyDescent="0.3">
      <c r="B174" s="7"/>
      <c r="C174" s="8"/>
      <c r="D174" s="9"/>
    </row>
    <row r="175" spans="2:4" x14ac:dyDescent="0.3">
      <c r="B175" s="7"/>
      <c r="C175" s="8"/>
      <c r="D175" s="9"/>
    </row>
    <row r="176" spans="2:4" x14ac:dyDescent="0.3">
      <c r="B176" s="7"/>
      <c r="C176" s="8"/>
      <c r="D176" s="9"/>
    </row>
    <row r="177" spans="2:4" x14ac:dyDescent="0.3">
      <c r="B177" s="7"/>
      <c r="C177" s="8"/>
      <c r="D177" s="9"/>
    </row>
    <row r="178" spans="2:4" x14ac:dyDescent="0.3">
      <c r="B178" s="7"/>
      <c r="C178" s="8"/>
      <c r="D178" s="9"/>
    </row>
    <row r="179" spans="2:4" x14ac:dyDescent="0.3">
      <c r="B179" s="7"/>
      <c r="C179" s="8"/>
      <c r="D179" s="9"/>
    </row>
    <row r="180" spans="2:4" x14ac:dyDescent="0.3">
      <c r="B180" s="7"/>
      <c r="C180" s="8"/>
      <c r="D180" s="9"/>
    </row>
    <row r="181" spans="2:4" x14ac:dyDescent="0.3">
      <c r="B181" s="7"/>
      <c r="C181" s="8"/>
      <c r="D181" s="9"/>
    </row>
    <row r="182" spans="2:4" x14ac:dyDescent="0.3">
      <c r="B182" s="7"/>
      <c r="C182" s="8"/>
      <c r="D182" s="9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BDD95-0AD3-4693-BC4F-9C37C8FB6B6D}">
  <dimension ref="A1:AS182"/>
  <sheetViews>
    <sheetView zoomScaleNormal="100" workbookViewId="0">
      <pane ySplit="3" topLeftCell="A77" activePane="bottomLeft" state="frozen"/>
      <selection pane="bottomLeft" activeCell="I75" sqref="I75"/>
    </sheetView>
  </sheetViews>
  <sheetFormatPr baseColWidth="10" defaultColWidth="11.44140625" defaultRowHeight="14.4" x14ac:dyDescent="0.3"/>
  <cols>
    <col min="1" max="1" width="3.6640625" style="30" bestFit="1" customWidth="1"/>
    <col min="2" max="2" width="54.33203125" style="1" customWidth="1"/>
    <col min="3" max="3" width="8" style="2" customWidth="1"/>
    <col min="4" max="4" width="14.88671875" style="3" customWidth="1"/>
  </cols>
  <sheetData>
    <row r="1" spans="1:6" ht="36.6" customHeight="1" thickBot="1" x14ac:dyDescent="0.35">
      <c r="B1" s="73" t="s">
        <v>124</v>
      </c>
      <c r="C1" s="74"/>
      <c r="D1" s="74"/>
      <c r="E1" s="74"/>
      <c r="F1" s="75"/>
    </row>
    <row r="2" spans="1:6" ht="36.6" customHeight="1" x14ac:dyDescent="0.3">
      <c r="B2" s="29"/>
      <c r="C2" s="29"/>
      <c r="D2" s="29"/>
      <c r="E2" s="29"/>
      <c r="F2" s="29"/>
    </row>
    <row r="3" spans="1:6" s="4" customFormat="1" ht="27" customHeight="1" x14ac:dyDescent="0.35">
      <c r="A3" s="47" t="s">
        <v>1</v>
      </c>
      <c r="B3" s="47" t="s">
        <v>2</v>
      </c>
      <c r="C3" s="47" t="s">
        <v>3</v>
      </c>
      <c r="D3" s="48" t="s">
        <v>4</v>
      </c>
      <c r="E3" s="47" t="s">
        <v>5</v>
      </c>
      <c r="F3" s="47" t="s">
        <v>6</v>
      </c>
    </row>
    <row r="4" spans="1:6" s="5" customFormat="1" ht="15.6" x14ac:dyDescent="0.3">
      <c r="A4" s="49" t="s">
        <v>7</v>
      </c>
      <c r="B4" s="10" t="s">
        <v>8</v>
      </c>
      <c r="C4" s="11"/>
      <c r="D4" s="12"/>
      <c r="E4" s="12"/>
      <c r="F4" s="13"/>
    </row>
    <row r="5" spans="1:6" x14ac:dyDescent="0.3">
      <c r="A5" s="36">
        <v>1</v>
      </c>
      <c r="B5" s="14" t="s">
        <v>9</v>
      </c>
      <c r="C5" s="15" t="s">
        <v>10</v>
      </c>
      <c r="D5" s="21">
        <v>74.44</v>
      </c>
      <c r="E5" s="37"/>
      <c r="F5" s="40">
        <f>+D5*E5</f>
        <v>0</v>
      </c>
    </row>
    <row r="6" spans="1:6" x14ac:dyDescent="0.3">
      <c r="A6" s="36">
        <v>2</v>
      </c>
      <c r="B6" s="16" t="s">
        <v>11</v>
      </c>
      <c r="C6" s="15" t="s">
        <v>12</v>
      </c>
      <c r="D6" s="21">
        <v>1</v>
      </c>
      <c r="E6" s="37"/>
      <c r="F6" s="40">
        <f t="shared" ref="F6:F52" si="0">+D6*E6</f>
        <v>0</v>
      </c>
    </row>
    <row r="7" spans="1:6" x14ac:dyDescent="0.3">
      <c r="A7" s="36">
        <v>3</v>
      </c>
      <c r="B7" s="14" t="s">
        <v>110</v>
      </c>
      <c r="C7" s="15" t="s">
        <v>14</v>
      </c>
      <c r="D7" s="21">
        <v>30.78</v>
      </c>
      <c r="E7" s="37"/>
      <c r="F7" s="40">
        <f t="shared" si="0"/>
        <v>0</v>
      </c>
    </row>
    <row r="8" spans="1:6" x14ac:dyDescent="0.3">
      <c r="A8" s="36">
        <v>4</v>
      </c>
      <c r="B8" s="16" t="s">
        <v>15</v>
      </c>
      <c r="C8" s="15" t="s">
        <v>14</v>
      </c>
      <c r="D8" s="21">
        <v>3.7530000000000001</v>
      </c>
      <c r="E8" s="37"/>
      <c r="F8" s="40">
        <f t="shared" si="0"/>
        <v>0</v>
      </c>
    </row>
    <row r="9" spans="1:6" x14ac:dyDescent="0.3">
      <c r="A9" s="36">
        <v>5</v>
      </c>
      <c r="B9" s="16" t="s">
        <v>16</v>
      </c>
      <c r="C9" s="15" t="s">
        <v>14</v>
      </c>
      <c r="D9" s="21">
        <v>3.1320000000000001</v>
      </c>
      <c r="E9" s="37"/>
      <c r="F9" s="40">
        <f t="shared" si="0"/>
        <v>0</v>
      </c>
    </row>
    <row r="10" spans="1:6" x14ac:dyDescent="0.3">
      <c r="A10" s="36">
        <v>6</v>
      </c>
      <c r="B10" s="16" t="s">
        <v>17</v>
      </c>
      <c r="C10" s="15" t="s">
        <v>14</v>
      </c>
      <c r="D10" s="21">
        <v>1.94</v>
      </c>
      <c r="E10" s="37"/>
      <c r="F10" s="40">
        <f t="shared" si="0"/>
        <v>0</v>
      </c>
    </row>
    <row r="11" spans="1:6" x14ac:dyDescent="0.3">
      <c r="A11" s="36">
        <v>7</v>
      </c>
      <c r="B11" s="16" t="s">
        <v>18</v>
      </c>
      <c r="C11" s="15" t="s">
        <v>12</v>
      </c>
      <c r="D11" s="21">
        <v>1</v>
      </c>
      <c r="E11" s="37"/>
      <c r="F11" s="40">
        <f t="shared" si="0"/>
        <v>0</v>
      </c>
    </row>
    <row r="12" spans="1:6" s="46" customFormat="1" x14ac:dyDescent="0.3">
      <c r="A12" s="50"/>
      <c r="B12" s="41" t="s">
        <v>19</v>
      </c>
      <c r="C12" s="42"/>
      <c r="D12" s="43"/>
      <c r="E12" s="44"/>
      <c r="F12" s="45">
        <f>SUM(F5:F11)</f>
        <v>0</v>
      </c>
    </row>
    <row r="13" spans="1:6" s="5" customFormat="1" ht="15.6" x14ac:dyDescent="0.3">
      <c r="A13" s="49" t="s">
        <v>20</v>
      </c>
      <c r="B13" s="10" t="s">
        <v>21</v>
      </c>
      <c r="C13" s="12"/>
      <c r="D13" s="22"/>
      <c r="E13" s="38"/>
      <c r="F13" s="40"/>
    </row>
    <row r="14" spans="1:6" ht="27.6" x14ac:dyDescent="0.3">
      <c r="A14" s="36">
        <v>1</v>
      </c>
      <c r="B14" s="17" t="s">
        <v>111</v>
      </c>
      <c r="C14" s="15" t="s">
        <v>14</v>
      </c>
      <c r="D14" s="23">
        <v>0.626</v>
      </c>
      <c r="E14" s="37"/>
      <c r="F14" s="40">
        <f t="shared" si="0"/>
        <v>0</v>
      </c>
    </row>
    <row r="15" spans="1:6" ht="27.6" x14ac:dyDescent="0.3">
      <c r="A15" s="36">
        <v>2</v>
      </c>
      <c r="B15" s="17" t="s">
        <v>112</v>
      </c>
      <c r="C15" s="15" t="s">
        <v>14</v>
      </c>
      <c r="D15" s="21">
        <v>2.5019999999999998</v>
      </c>
      <c r="E15" s="37"/>
      <c r="F15" s="40">
        <f t="shared" si="0"/>
        <v>0</v>
      </c>
    </row>
    <row r="16" spans="1:6" ht="27.6" x14ac:dyDescent="0.3">
      <c r="A16" s="36">
        <v>3</v>
      </c>
      <c r="B16" s="17" t="s">
        <v>24</v>
      </c>
      <c r="C16" s="15" t="s">
        <v>10</v>
      </c>
      <c r="D16" s="21">
        <v>50.14</v>
      </c>
      <c r="E16" s="37"/>
      <c r="F16" s="40">
        <f t="shared" si="0"/>
        <v>0</v>
      </c>
    </row>
    <row r="17" spans="1:45" x14ac:dyDescent="0.3">
      <c r="A17" s="36">
        <v>4</v>
      </c>
      <c r="B17" s="14" t="s">
        <v>25</v>
      </c>
      <c r="C17" s="15" t="s">
        <v>14</v>
      </c>
      <c r="D17" s="25">
        <v>0.40500000000000003</v>
      </c>
      <c r="E17" s="37"/>
      <c r="F17" s="40">
        <f t="shared" si="0"/>
        <v>0</v>
      </c>
    </row>
    <row r="18" spans="1:45" ht="33" customHeight="1" x14ac:dyDescent="0.3">
      <c r="A18" s="36">
        <v>5</v>
      </c>
      <c r="B18" s="14" t="s">
        <v>26</v>
      </c>
      <c r="C18" s="15" t="s">
        <v>14</v>
      </c>
      <c r="D18" s="25">
        <v>0.88800000000000001</v>
      </c>
      <c r="E18" s="37"/>
      <c r="F18" s="40">
        <f t="shared" si="0"/>
        <v>0</v>
      </c>
    </row>
    <row r="19" spans="1:45" ht="27.6" x14ac:dyDescent="0.3">
      <c r="A19" s="36">
        <v>6</v>
      </c>
      <c r="B19" s="14" t="s">
        <v>27</v>
      </c>
      <c r="C19" s="15" t="s">
        <v>14</v>
      </c>
      <c r="D19" s="25">
        <v>1.5680000000000001</v>
      </c>
      <c r="E19" s="37"/>
      <c r="F19" s="40">
        <f t="shared" si="0"/>
        <v>0</v>
      </c>
    </row>
    <row r="20" spans="1:45" x14ac:dyDescent="0.3">
      <c r="A20" s="36">
        <v>7</v>
      </c>
      <c r="B20" s="18" t="s">
        <v>28</v>
      </c>
      <c r="C20" s="15" t="s">
        <v>10</v>
      </c>
      <c r="D20" s="21">
        <v>62.4</v>
      </c>
      <c r="E20" s="37"/>
      <c r="F20" s="40">
        <f t="shared" si="0"/>
        <v>0</v>
      </c>
    </row>
    <row r="21" spans="1:45" s="46" customFormat="1" x14ac:dyDescent="0.3">
      <c r="A21" s="50"/>
      <c r="B21" s="41" t="s">
        <v>31</v>
      </c>
      <c r="C21" s="42"/>
      <c r="D21" s="43"/>
      <c r="E21" s="44"/>
      <c r="F21" s="45">
        <f>SUM(F14:F20)</f>
        <v>0</v>
      </c>
    </row>
    <row r="22" spans="1:45" s="5" customFormat="1" ht="15.6" x14ac:dyDescent="0.3">
      <c r="A22" s="49" t="s">
        <v>32</v>
      </c>
      <c r="B22" s="19" t="s">
        <v>33</v>
      </c>
      <c r="C22" s="12"/>
      <c r="D22" s="22"/>
      <c r="E22" s="38"/>
      <c r="F22" s="40"/>
    </row>
    <row r="23" spans="1:45" x14ac:dyDescent="0.3">
      <c r="A23" s="36">
        <v>1</v>
      </c>
      <c r="B23" s="14" t="s">
        <v>34</v>
      </c>
      <c r="C23" s="15" t="s">
        <v>14</v>
      </c>
      <c r="D23" s="23">
        <v>0.82</v>
      </c>
      <c r="E23" s="37"/>
      <c r="F23" s="40">
        <f t="shared" si="0"/>
        <v>0</v>
      </c>
    </row>
    <row r="24" spans="1:45" ht="27.6" x14ac:dyDescent="0.3">
      <c r="A24" s="36">
        <v>2</v>
      </c>
      <c r="B24" s="14" t="s">
        <v>35</v>
      </c>
      <c r="C24" s="15" t="s">
        <v>14</v>
      </c>
      <c r="D24" s="21">
        <v>1.4039999999999999</v>
      </c>
      <c r="E24" s="37"/>
      <c r="F24" s="40">
        <f t="shared" si="0"/>
        <v>0</v>
      </c>
    </row>
    <row r="25" spans="1:45" ht="27.6" x14ac:dyDescent="0.3">
      <c r="A25" s="36">
        <v>3</v>
      </c>
      <c r="B25" s="14" t="s">
        <v>36</v>
      </c>
      <c r="C25" s="15" t="s">
        <v>14</v>
      </c>
      <c r="D25" s="23">
        <v>0.33300000000000002</v>
      </c>
      <c r="E25" s="37"/>
      <c r="F25" s="40">
        <f t="shared" si="0"/>
        <v>0</v>
      </c>
    </row>
    <row r="26" spans="1:45" ht="27.6" x14ac:dyDescent="0.3">
      <c r="A26" s="36">
        <v>4</v>
      </c>
      <c r="B26" s="14" t="s">
        <v>37</v>
      </c>
      <c r="C26" s="15" t="s">
        <v>10</v>
      </c>
      <c r="D26" s="21">
        <v>48.06</v>
      </c>
      <c r="E26" s="37"/>
      <c r="F26" s="40">
        <f t="shared" si="0"/>
        <v>0</v>
      </c>
    </row>
    <row r="27" spans="1:45" ht="27.6" x14ac:dyDescent="0.3">
      <c r="A27" s="36">
        <v>5</v>
      </c>
      <c r="B27" s="14" t="s">
        <v>38</v>
      </c>
      <c r="C27" s="15" t="s">
        <v>10</v>
      </c>
      <c r="D27" s="21">
        <v>1.44</v>
      </c>
      <c r="E27" s="37"/>
      <c r="F27" s="40">
        <f t="shared" si="0"/>
        <v>0</v>
      </c>
    </row>
    <row r="28" spans="1:45" ht="27.6" x14ac:dyDescent="0.3">
      <c r="A28" s="36">
        <v>6</v>
      </c>
      <c r="B28" s="14" t="s">
        <v>39</v>
      </c>
      <c r="C28" s="15" t="s">
        <v>40</v>
      </c>
      <c r="D28" s="21">
        <v>52</v>
      </c>
      <c r="E28" s="37"/>
      <c r="F28" s="40">
        <f t="shared" si="0"/>
        <v>0</v>
      </c>
    </row>
    <row r="29" spans="1:45" x14ac:dyDescent="0.3">
      <c r="A29" s="36">
        <v>7</v>
      </c>
      <c r="B29" s="14" t="s">
        <v>41</v>
      </c>
      <c r="C29" s="15" t="s">
        <v>10</v>
      </c>
      <c r="D29" s="21">
        <v>107.85</v>
      </c>
      <c r="E29" s="37"/>
      <c r="F29" s="40">
        <f t="shared" si="0"/>
        <v>0</v>
      </c>
    </row>
    <row r="30" spans="1:45" ht="27.6" x14ac:dyDescent="0.3">
      <c r="A30" s="36">
        <v>8</v>
      </c>
      <c r="B30" s="32" t="s">
        <v>42</v>
      </c>
      <c r="C30" s="15" t="s">
        <v>10</v>
      </c>
      <c r="D30" s="21">
        <v>65</v>
      </c>
      <c r="E30" s="37"/>
      <c r="F30" s="40">
        <f t="shared" si="0"/>
        <v>0</v>
      </c>
    </row>
    <row r="31" spans="1:45" s="46" customFormat="1" x14ac:dyDescent="0.3">
      <c r="A31" s="50"/>
      <c r="B31" s="41" t="s">
        <v>43</v>
      </c>
      <c r="C31" s="42"/>
      <c r="D31" s="43"/>
      <c r="E31" s="44"/>
      <c r="F31" s="45">
        <f>SUM(F23:F30)</f>
        <v>0</v>
      </c>
    </row>
    <row r="32" spans="1:45" s="6" customFormat="1" ht="15.6" x14ac:dyDescent="0.3">
      <c r="A32" s="31" t="s">
        <v>44</v>
      </c>
      <c r="B32" s="33" t="s">
        <v>45</v>
      </c>
      <c r="C32" s="20"/>
      <c r="D32" s="24"/>
      <c r="E32" s="37"/>
      <c r="F32" s="40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6" ht="41.4" x14ac:dyDescent="0.3">
      <c r="A33" s="36">
        <v>1</v>
      </c>
      <c r="B33" s="32" t="s">
        <v>46</v>
      </c>
      <c r="C33" s="15" t="s">
        <v>40</v>
      </c>
      <c r="D33" s="21">
        <v>2</v>
      </c>
      <c r="E33" s="37"/>
      <c r="F33" s="40">
        <f t="shared" si="0"/>
        <v>0</v>
      </c>
    </row>
    <row r="34" spans="1:6" ht="41.4" x14ac:dyDescent="0.3">
      <c r="A34" s="36">
        <v>2</v>
      </c>
      <c r="B34" s="32" t="s">
        <v>47</v>
      </c>
      <c r="C34" s="15" t="s">
        <v>40</v>
      </c>
      <c r="D34" s="21">
        <v>1</v>
      </c>
      <c r="E34" s="37"/>
      <c r="F34" s="40">
        <f t="shared" si="0"/>
        <v>0</v>
      </c>
    </row>
    <row r="35" spans="1:6" s="46" customFormat="1" x14ac:dyDescent="0.3">
      <c r="A35" s="50"/>
      <c r="B35" s="41" t="s">
        <v>48</v>
      </c>
      <c r="C35" s="42"/>
      <c r="D35" s="43"/>
      <c r="E35" s="44"/>
      <c r="F35" s="45">
        <f>SUM(F33:F34)</f>
        <v>0</v>
      </c>
    </row>
    <row r="36" spans="1:6" x14ac:dyDescent="0.3">
      <c r="A36" s="51" t="s">
        <v>49</v>
      </c>
      <c r="B36" s="33" t="s">
        <v>50</v>
      </c>
      <c r="C36" s="15"/>
      <c r="D36" s="21"/>
      <c r="E36" s="37"/>
      <c r="F36" s="40"/>
    </row>
    <row r="37" spans="1:6" ht="27.6" x14ac:dyDescent="0.3">
      <c r="A37" s="36">
        <v>1</v>
      </c>
      <c r="B37" s="32" t="s">
        <v>51</v>
      </c>
      <c r="C37" s="15" t="s">
        <v>52</v>
      </c>
      <c r="D37" s="21">
        <v>11.16</v>
      </c>
      <c r="E37" s="37"/>
      <c r="F37" s="40">
        <f t="shared" si="0"/>
        <v>0</v>
      </c>
    </row>
    <row r="38" spans="1:6" x14ac:dyDescent="0.3">
      <c r="A38" s="36">
        <v>2</v>
      </c>
      <c r="B38" s="32" t="s">
        <v>53</v>
      </c>
      <c r="C38" s="15" t="s">
        <v>10</v>
      </c>
      <c r="D38" s="21">
        <v>9.6300000000000008</v>
      </c>
      <c r="E38" s="37"/>
      <c r="F38" s="40">
        <f t="shared" si="0"/>
        <v>0</v>
      </c>
    </row>
    <row r="39" spans="1:6" s="46" customFormat="1" x14ac:dyDescent="0.3">
      <c r="A39" s="50"/>
      <c r="B39" s="41" t="s">
        <v>54</v>
      </c>
      <c r="C39" s="42"/>
      <c r="D39" s="43"/>
      <c r="E39" s="44"/>
      <c r="F39" s="45">
        <f>SUM(F37:F38)</f>
        <v>0</v>
      </c>
    </row>
    <row r="40" spans="1:6" x14ac:dyDescent="0.3">
      <c r="A40" s="51" t="s">
        <v>55</v>
      </c>
      <c r="B40" s="33" t="s">
        <v>56</v>
      </c>
      <c r="C40" s="15"/>
      <c r="D40" s="21"/>
      <c r="E40" s="37"/>
      <c r="F40" s="40"/>
    </row>
    <row r="41" spans="1:6" x14ac:dyDescent="0.3">
      <c r="A41" s="36">
        <v>1</v>
      </c>
      <c r="B41" s="34" t="s">
        <v>57</v>
      </c>
      <c r="C41" s="15" t="s">
        <v>10</v>
      </c>
      <c r="D41" s="21">
        <v>4.2</v>
      </c>
      <c r="E41" s="37"/>
      <c r="F41" s="40">
        <f t="shared" si="0"/>
        <v>0</v>
      </c>
    </row>
    <row r="42" spans="1:6" s="46" customFormat="1" x14ac:dyDescent="0.3">
      <c r="A42" s="50"/>
      <c r="B42" s="41" t="s">
        <v>58</v>
      </c>
      <c r="C42" s="42"/>
      <c r="D42" s="43"/>
      <c r="E42" s="44"/>
      <c r="F42" s="45">
        <f>F41</f>
        <v>0</v>
      </c>
    </row>
    <row r="43" spans="1:6" x14ac:dyDescent="0.3">
      <c r="A43" s="51" t="s">
        <v>59</v>
      </c>
      <c r="B43" s="33" t="s">
        <v>60</v>
      </c>
      <c r="C43" s="15"/>
      <c r="D43" s="21"/>
      <c r="E43" s="37"/>
      <c r="F43" s="40"/>
    </row>
    <row r="44" spans="1:6" ht="27.6" x14ac:dyDescent="0.3">
      <c r="A44" s="36">
        <v>1</v>
      </c>
      <c r="B44" s="32" t="s">
        <v>61</v>
      </c>
      <c r="C44" s="15" t="s">
        <v>10</v>
      </c>
      <c r="D44" s="21">
        <v>43.45</v>
      </c>
      <c r="E44" s="37"/>
      <c r="F44" s="40">
        <f t="shared" si="0"/>
        <v>0</v>
      </c>
    </row>
    <row r="45" spans="1:6" ht="27.6" x14ac:dyDescent="0.3">
      <c r="A45" s="36">
        <v>2</v>
      </c>
      <c r="B45" s="32" t="s">
        <v>62</v>
      </c>
      <c r="C45" s="15" t="s">
        <v>10</v>
      </c>
      <c r="D45" s="21">
        <v>12</v>
      </c>
      <c r="E45" s="37"/>
      <c r="F45" s="40">
        <f t="shared" si="0"/>
        <v>0</v>
      </c>
    </row>
    <row r="46" spans="1:6" s="46" customFormat="1" x14ac:dyDescent="0.3">
      <c r="A46" s="50"/>
      <c r="B46" s="41" t="s">
        <v>63</v>
      </c>
      <c r="C46" s="42"/>
      <c r="D46" s="43"/>
      <c r="E46" s="44"/>
      <c r="F46" s="45">
        <f>SUM(F44:F45)</f>
        <v>0</v>
      </c>
    </row>
    <row r="47" spans="1:6" x14ac:dyDescent="0.3">
      <c r="A47" s="51" t="s">
        <v>64</v>
      </c>
      <c r="B47" s="33" t="s">
        <v>65</v>
      </c>
      <c r="C47" s="15"/>
      <c r="D47" s="21"/>
      <c r="E47" s="37"/>
      <c r="F47" s="40"/>
    </row>
    <row r="48" spans="1:6" ht="27.6" x14ac:dyDescent="0.3">
      <c r="A48" s="36">
        <v>1</v>
      </c>
      <c r="B48" s="35" t="s">
        <v>66</v>
      </c>
      <c r="C48" s="15" t="s">
        <v>40</v>
      </c>
      <c r="D48" s="21">
        <v>2</v>
      </c>
      <c r="E48" s="37"/>
      <c r="F48" s="40">
        <f t="shared" si="0"/>
        <v>0</v>
      </c>
    </row>
    <row r="49" spans="1:6" ht="27.6" x14ac:dyDescent="0.3">
      <c r="A49" s="36">
        <v>2</v>
      </c>
      <c r="B49" s="35" t="s">
        <v>67</v>
      </c>
      <c r="C49" s="15" t="s">
        <v>40</v>
      </c>
      <c r="D49" s="21">
        <v>2</v>
      </c>
      <c r="E49" s="37"/>
      <c r="F49" s="40">
        <f t="shared" si="0"/>
        <v>0</v>
      </c>
    </row>
    <row r="50" spans="1:6" ht="27.6" x14ac:dyDescent="0.3">
      <c r="A50" s="36">
        <v>3</v>
      </c>
      <c r="B50" s="17" t="s">
        <v>68</v>
      </c>
      <c r="C50" s="15" t="s">
        <v>40</v>
      </c>
      <c r="D50" s="21">
        <v>2</v>
      </c>
      <c r="E50" s="37"/>
      <c r="F50" s="40">
        <f t="shared" si="0"/>
        <v>0</v>
      </c>
    </row>
    <row r="51" spans="1:6" x14ac:dyDescent="0.3">
      <c r="A51" s="36">
        <v>4</v>
      </c>
      <c r="B51" s="17" t="s">
        <v>69</v>
      </c>
      <c r="C51" s="15" t="s">
        <v>52</v>
      </c>
      <c r="D51" s="21">
        <v>8.9</v>
      </c>
      <c r="E51" s="37"/>
      <c r="F51" s="40">
        <f t="shared" si="0"/>
        <v>0</v>
      </c>
    </row>
    <row r="52" spans="1:6" x14ac:dyDescent="0.3">
      <c r="A52" s="36">
        <v>5</v>
      </c>
      <c r="B52" s="17" t="s">
        <v>70</v>
      </c>
      <c r="C52" s="15" t="s">
        <v>52</v>
      </c>
      <c r="D52" s="21">
        <v>2.6</v>
      </c>
      <c r="E52" s="37"/>
      <c r="F52" s="40">
        <f t="shared" si="0"/>
        <v>0</v>
      </c>
    </row>
    <row r="53" spans="1:6" s="46" customFormat="1" x14ac:dyDescent="0.3">
      <c r="A53" s="50"/>
      <c r="B53" s="41" t="s">
        <v>71</v>
      </c>
      <c r="C53" s="42"/>
      <c r="D53" s="43"/>
      <c r="E53" s="44"/>
      <c r="F53" s="45">
        <f>SUM(F48:F52)</f>
        <v>0</v>
      </c>
    </row>
    <row r="54" spans="1:6" x14ac:dyDescent="0.3">
      <c r="A54" s="51" t="s">
        <v>72</v>
      </c>
      <c r="B54" s="28" t="s">
        <v>113</v>
      </c>
      <c r="E54" s="39"/>
      <c r="F54" s="40"/>
    </row>
    <row r="55" spans="1:6" ht="43.2" x14ac:dyDescent="0.3">
      <c r="A55" s="36">
        <v>1</v>
      </c>
      <c r="B55" s="1" t="s">
        <v>85</v>
      </c>
      <c r="C55" s="2" t="s">
        <v>86</v>
      </c>
      <c r="D55" s="3">
        <v>1.4</v>
      </c>
      <c r="E55" s="39"/>
      <c r="F55" s="40">
        <f t="shared" ref="F55:F65" si="1">+D55*E55</f>
        <v>0</v>
      </c>
    </row>
    <row r="56" spans="1:6" ht="28.8" x14ac:dyDescent="0.3">
      <c r="A56" s="36">
        <v>2</v>
      </c>
      <c r="B56" s="1" t="s">
        <v>87</v>
      </c>
      <c r="C56" s="2" t="s">
        <v>88</v>
      </c>
      <c r="D56" s="3">
        <v>1</v>
      </c>
      <c r="E56" s="39"/>
      <c r="F56" s="40">
        <f t="shared" si="1"/>
        <v>0</v>
      </c>
    </row>
    <row r="57" spans="1:6" ht="34.950000000000003" customHeight="1" x14ac:dyDescent="0.3">
      <c r="A57" s="36">
        <v>3</v>
      </c>
      <c r="B57" s="1" t="s">
        <v>89</v>
      </c>
      <c r="C57" s="2" t="s">
        <v>90</v>
      </c>
      <c r="D57" s="3">
        <v>1</v>
      </c>
      <c r="E57" s="39"/>
      <c r="F57" s="40">
        <f t="shared" si="1"/>
        <v>0</v>
      </c>
    </row>
    <row r="58" spans="1:6" ht="28.8" x14ac:dyDescent="0.3">
      <c r="A58" s="36">
        <v>4</v>
      </c>
      <c r="B58" s="1" t="s">
        <v>91</v>
      </c>
      <c r="C58" s="2" t="s">
        <v>90</v>
      </c>
      <c r="D58" s="3">
        <v>1</v>
      </c>
      <c r="E58" s="39"/>
      <c r="F58" s="40">
        <f t="shared" si="1"/>
        <v>0</v>
      </c>
    </row>
    <row r="59" spans="1:6" ht="43.2" x14ac:dyDescent="0.3">
      <c r="A59" s="36">
        <v>5</v>
      </c>
      <c r="B59" s="1" t="s">
        <v>92</v>
      </c>
      <c r="C59" s="2" t="s">
        <v>90</v>
      </c>
      <c r="D59" s="3">
        <v>1</v>
      </c>
      <c r="E59" s="39"/>
      <c r="F59" s="40">
        <f t="shared" si="1"/>
        <v>0</v>
      </c>
    </row>
    <row r="60" spans="1:6" ht="57.6" x14ac:dyDescent="0.3">
      <c r="A60" s="36">
        <v>6</v>
      </c>
      <c r="B60" s="1" t="s">
        <v>93</v>
      </c>
      <c r="C60" s="2" t="s">
        <v>86</v>
      </c>
      <c r="D60" s="3">
        <v>21.06</v>
      </c>
      <c r="E60" s="39"/>
      <c r="F60" s="40">
        <f t="shared" si="1"/>
        <v>0</v>
      </c>
    </row>
    <row r="61" spans="1:6" ht="43.2" x14ac:dyDescent="0.3">
      <c r="A61" s="36">
        <v>7</v>
      </c>
      <c r="B61" s="1" t="s">
        <v>94</v>
      </c>
      <c r="C61" s="2" t="s">
        <v>30</v>
      </c>
      <c r="D61" s="3">
        <v>1</v>
      </c>
      <c r="E61" s="39"/>
      <c r="F61" s="40">
        <f t="shared" si="1"/>
        <v>0</v>
      </c>
    </row>
    <row r="62" spans="1:6" x14ac:dyDescent="0.3">
      <c r="A62" s="36">
        <v>8</v>
      </c>
      <c r="B62" s="1" t="s">
        <v>95</v>
      </c>
      <c r="C62" s="2" t="s">
        <v>88</v>
      </c>
      <c r="D62" s="3">
        <v>3</v>
      </c>
      <c r="E62" s="39"/>
      <c r="F62" s="40">
        <f t="shared" si="1"/>
        <v>0</v>
      </c>
    </row>
    <row r="63" spans="1:6" x14ac:dyDescent="0.3">
      <c r="A63" s="36">
        <v>9</v>
      </c>
      <c r="B63" s="1" t="s">
        <v>96</v>
      </c>
      <c r="C63" s="2" t="s">
        <v>88</v>
      </c>
      <c r="D63" s="3">
        <v>3</v>
      </c>
      <c r="E63" s="39"/>
      <c r="F63" s="40">
        <f t="shared" si="1"/>
        <v>0</v>
      </c>
    </row>
    <row r="64" spans="1:6" x14ac:dyDescent="0.3">
      <c r="A64" s="36">
        <v>10</v>
      </c>
      <c r="B64" s="1" t="s">
        <v>97</v>
      </c>
      <c r="C64" s="2" t="s">
        <v>88</v>
      </c>
      <c r="D64" s="3">
        <v>3</v>
      </c>
      <c r="E64" s="39"/>
      <c r="F64" s="40">
        <f t="shared" si="1"/>
        <v>0</v>
      </c>
    </row>
    <row r="65" spans="1:6" x14ac:dyDescent="0.3">
      <c r="A65" s="36">
        <v>11</v>
      </c>
      <c r="B65" s="1" t="s">
        <v>98</v>
      </c>
      <c r="C65" s="2" t="s">
        <v>88</v>
      </c>
      <c r="D65" s="3">
        <v>3</v>
      </c>
      <c r="E65" s="39"/>
      <c r="F65" s="40">
        <f t="shared" si="1"/>
        <v>0</v>
      </c>
    </row>
    <row r="66" spans="1:6" s="46" customFormat="1" x14ac:dyDescent="0.3">
      <c r="A66" s="50"/>
      <c r="B66" s="41" t="s">
        <v>82</v>
      </c>
      <c r="C66" s="42"/>
      <c r="D66" s="43"/>
      <c r="E66" s="44"/>
      <c r="F66" s="45">
        <f>SUM(F55:F65)</f>
        <v>0</v>
      </c>
    </row>
    <row r="67" spans="1:6" s="46" customFormat="1" x14ac:dyDescent="0.3">
      <c r="A67" s="50" t="s">
        <v>72</v>
      </c>
      <c r="B67" s="41" t="s">
        <v>114</v>
      </c>
      <c r="C67" s="42"/>
      <c r="D67" s="43"/>
      <c r="E67" s="44"/>
      <c r="F67" s="45"/>
    </row>
    <row r="68" spans="1:6" s="46" customFormat="1" ht="27.6" x14ac:dyDescent="0.3">
      <c r="A68" s="63">
        <v>1</v>
      </c>
      <c r="B68" s="17" t="s">
        <v>111</v>
      </c>
      <c r="C68" s="15" t="s">
        <v>14</v>
      </c>
      <c r="D68" s="23">
        <v>0.14299999999999999</v>
      </c>
      <c r="E68" s="37"/>
      <c r="F68" s="40">
        <f>E68*D68</f>
        <v>0</v>
      </c>
    </row>
    <row r="69" spans="1:6" s="46" customFormat="1" ht="27.6" x14ac:dyDescent="0.3">
      <c r="A69" s="63">
        <v>2</v>
      </c>
      <c r="B69" s="17" t="s">
        <v>115</v>
      </c>
      <c r="C69" s="15" t="s">
        <v>14</v>
      </c>
      <c r="D69" s="21">
        <v>0.56999999999999995</v>
      </c>
      <c r="E69" s="37"/>
      <c r="F69" s="40">
        <f t="shared" ref="F69:F76" si="2">E69*D69</f>
        <v>0</v>
      </c>
    </row>
    <row r="70" spans="1:6" s="46" customFormat="1" x14ac:dyDescent="0.3">
      <c r="A70" s="63">
        <v>3</v>
      </c>
      <c r="B70" s="17" t="s">
        <v>116</v>
      </c>
      <c r="C70" s="15" t="s">
        <v>10</v>
      </c>
      <c r="D70" s="21">
        <v>1.9</v>
      </c>
      <c r="E70" s="37"/>
      <c r="F70" s="40">
        <f t="shared" si="2"/>
        <v>0</v>
      </c>
    </row>
    <row r="71" spans="1:6" s="46" customFormat="1" x14ac:dyDescent="0.3">
      <c r="A71" s="63">
        <v>4</v>
      </c>
      <c r="B71" s="17" t="s">
        <v>117</v>
      </c>
      <c r="C71" s="15" t="s">
        <v>10</v>
      </c>
      <c r="D71" s="21">
        <v>8.32</v>
      </c>
      <c r="E71" s="37"/>
      <c r="F71" s="40">
        <f t="shared" si="2"/>
        <v>0</v>
      </c>
    </row>
    <row r="72" spans="1:6" s="46" customFormat="1" x14ac:dyDescent="0.3">
      <c r="A72" s="63">
        <v>5</v>
      </c>
      <c r="B72" s="17" t="s">
        <v>118</v>
      </c>
      <c r="C72" s="15" t="s">
        <v>86</v>
      </c>
      <c r="D72" s="21">
        <v>6</v>
      </c>
      <c r="E72" s="37"/>
      <c r="F72" s="40"/>
    </row>
    <row r="73" spans="1:6" s="46" customFormat="1" ht="27.6" x14ac:dyDescent="0.3">
      <c r="A73" s="63">
        <v>6</v>
      </c>
      <c r="B73" s="17" t="s">
        <v>119</v>
      </c>
      <c r="C73" s="15" t="s">
        <v>10</v>
      </c>
      <c r="D73" s="25">
        <v>3.75</v>
      </c>
      <c r="E73" s="37"/>
      <c r="F73" s="40">
        <f t="shared" si="2"/>
        <v>0</v>
      </c>
    </row>
    <row r="74" spans="1:6" s="46" customFormat="1" ht="27.6" x14ac:dyDescent="0.3">
      <c r="A74" s="63">
        <v>7</v>
      </c>
      <c r="B74" s="17" t="s">
        <v>77</v>
      </c>
      <c r="C74" s="15" t="s">
        <v>10</v>
      </c>
      <c r="D74" s="25">
        <v>17.760000000000002</v>
      </c>
      <c r="E74" s="37"/>
      <c r="F74" s="40">
        <f t="shared" si="2"/>
        <v>0</v>
      </c>
    </row>
    <row r="75" spans="1:6" s="46" customFormat="1" ht="28.8" x14ac:dyDescent="0.3">
      <c r="A75" s="63">
        <v>8</v>
      </c>
      <c r="B75" s="1" t="s">
        <v>120</v>
      </c>
      <c r="C75" s="2" t="s">
        <v>30</v>
      </c>
      <c r="D75" s="3">
        <v>1</v>
      </c>
      <c r="E75" s="60"/>
      <c r="F75" s="40">
        <f t="shared" si="2"/>
        <v>0</v>
      </c>
    </row>
    <row r="76" spans="1:6" s="46" customFormat="1" x14ac:dyDescent="0.3">
      <c r="A76" s="63">
        <v>9</v>
      </c>
      <c r="B76" s="17" t="s">
        <v>121</v>
      </c>
      <c r="C76" s="15" t="s">
        <v>30</v>
      </c>
      <c r="D76" s="25">
        <v>1</v>
      </c>
      <c r="E76" s="37"/>
      <c r="F76" s="40">
        <f t="shared" si="2"/>
        <v>0</v>
      </c>
    </row>
    <row r="77" spans="1:6" s="46" customFormat="1" ht="27.6" x14ac:dyDescent="0.3">
      <c r="A77" s="63">
        <v>10</v>
      </c>
      <c r="B77" s="17" t="s">
        <v>122</v>
      </c>
      <c r="C77" s="15" t="s">
        <v>14</v>
      </c>
      <c r="D77" s="25">
        <v>0.56999999999999995</v>
      </c>
      <c r="E77" s="37"/>
      <c r="F77" s="40">
        <f>E77*D77</f>
        <v>0</v>
      </c>
    </row>
    <row r="78" spans="1:6" s="46" customFormat="1" x14ac:dyDescent="0.3">
      <c r="A78" s="50"/>
      <c r="B78" s="10" t="s">
        <v>82</v>
      </c>
      <c r="C78" s="12"/>
      <c r="D78" s="56"/>
      <c r="E78" s="38"/>
      <c r="F78" s="45">
        <f>SUM(F68:F77)</f>
        <v>0</v>
      </c>
    </row>
    <row r="79" spans="1:6" x14ac:dyDescent="0.3">
      <c r="A79" s="36"/>
      <c r="B79" s="28" t="s">
        <v>100</v>
      </c>
      <c r="E79" s="3"/>
      <c r="F79" s="52">
        <f>F66+F53+F46+F42+F39+F35+F31+F21+F12+F78</f>
        <v>0</v>
      </c>
    </row>
    <row r="80" spans="1:6" x14ac:dyDescent="0.3">
      <c r="B80" s="7"/>
      <c r="C80" s="8"/>
      <c r="D80" s="9"/>
      <c r="E80" s="9"/>
    </row>
    <row r="81" spans="2:5" x14ac:dyDescent="0.3">
      <c r="B81" s="7"/>
      <c r="C81" s="8"/>
      <c r="D81" s="9"/>
      <c r="E81" s="9"/>
    </row>
    <row r="82" spans="2:5" x14ac:dyDescent="0.3">
      <c r="B82" s="7"/>
      <c r="C82" s="8"/>
      <c r="D82" s="9"/>
      <c r="E82" s="9"/>
    </row>
    <row r="83" spans="2:5" x14ac:dyDescent="0.3">
      <c r="B83" s="7"/>
      <c r="C83" s="8"/>
      <c r="D83" s="9"/>
      <c r="E83" s="9"/>
    </row>
    <row r="84" spans="2:5" x14ac:dyDescent="0.3">
      <c r="B84" s="7"/>
      <c r="C84" s="8"/>
      <c r="D84" s="9"/>
      <c r="E84" s="9"/>
    </row>
    <row r="85" spans="2:5" x14ac:dyDescent="0.3">
      <c r="B85" s="7"/>
      <c r="C85" s="8"/>
      <c r="D85" s="9"/>
      <c r="E85" s="9"/>
    </row>
    <row r="86" spans="2:5" x14ac:dyDescent="0.3">
      <c r="B86" s="7"/>
      <c r="C86" s="8"/>
      <c r="D86" s="9"/>
      <c r="E86" s="9"/>
    </row>
    <row r="87" spans="2:5" x14ac:dyDescent="0.3">
      <c r="B87" s="7"/>
      <c r="C87" s="8"/>
      <c r="D87" s="9"/>
      <c r="E87" s="9"/>
    </row>
    <row r="88" spans="2:5" x14ac:dyDescent="0.3">
      <c r="B88" s="7"/>
      <c r="C88" s="8"/>
      <c r="D88" s="9"/>
      <c r="E88" s="9"/>
    </row>
    <row r="89" spans="2:5" x14ac:dyDescent="0.3">
      <c r="B89" s="7"/>
      <c r="C89" s="8"/>
      <c r="D89" s="9"/>
      <c r="E89" s="9"/>
    </row>
    <row r="90" spans="2:5" x14ac:dyDescent="0.3">
      <c r="B90" s="7"/>
      <c r="C90" s="8"/>
      <c r="D90" s="9"/>
      <c r="E90" s="9"/>
    </row>
    <row r="91" spans="2:5" x14ac:dyDescent="0.3">
      <c r="B91" s="7"/>
      <c r="C91" s="8"/>
      <c r="D91" s="9"/>
      <c r="E91" s="9"/>
    </row>
    <row r="92" spans="2:5" x14ac:dyDescent="0.3">
      <c r="B92" s="7"/>
      <c r="C92" s="8"/>
      <c r="D92" s="9"/>
      <c r="E92" s="9"/>
    </row>
    <row r="93" spans="2:5" x14ac:dyDescent="0.3">
      <c r="B93" s="7"/>
      <c r="C93" s="8"/>
      <c r="D93" s="9"/>
      <c r="E93" s="9"/>
    </row>
    <row r="94" spans="2:5" x14ac:dyDescent="0.3">
      <c r="B94" s="7"/>
      <c r="C94" s="8"/>
      <c r="D94" s="9"/>
      <c r="E94" s="9"/>
    </row>
    <row r="95" spans="2:5" x14ac:dyDescent="0.3">
      <c r="B95" s="7"/>
      <c r="C95" s="8"/>
      <c r="D95" s="9"/>
      <c r="E95" s="9"/>
    </row>
    <row r="96" spans="2:5" x14ac:dyDescent="0.3">
      <c r="B96" s="7"/>
      <c r="C96" s="8"/>
      <c r="D96" s="9"/>
      <c r="E96" s="9"/>
    </row>
    <row r="97" spans="2:5" x14ac:dyDescent="0.3">
      <c r="B97" s="7"/>
      <c r="C97" s="8"/>
      <c r="D97" s="9"/>
      <c r="E97" s="9"/>
    </row>
    <row r="98" spans="2:5" x14ac:dyDescent="0.3">
      <c r="B98" s="7"/>
      <c r="C98" s="8"/>
      <c r="D98" s="9"/>
      <c r="E98" s="9"/>
    </row>
    <row r="99" spans="2:5" x14ac:dyDescent="0.3">
      <c r="B99" s="7"/>
      <c r="C99" s="8"/>
      <c r="D99" s="9"/>
      <c r="E99" s="9"/>
    </row>
    <row r="100" spans="2:5" x14ac:dyDescent="0.3">
      <c r="B100" s="7"/>
      <c r="C100" s="8"/>
      <c r="D100" s="9"/>
      <c r="E100" s="9"/>
    </row>
    <row r="101" spans="2:5" x14ac:dyDescent="0.3">
      <c r="B101" s="7"/>
      <c r="C101" s="8"/>
      <c r="D101" s="9"/>
      <c r="E101" s="9"/>
    </row>
    <row r="102" spans="2:5" x14ac:dyDescent="0.3">
      <c r="B102" s="7"/>
      <c r="C102" s="8"/>
      <c r="D102" s="9"/>
      <c r="E102" s="9"/>
    </row>
    <row r="103" spans="2:5" x14ac:dyDescent="0.3">
      <c r="B103" s="7"/>
      <c r="C103" s="8"/>
      <c r="D103" s="9"/>
      <c r="E103" s="9"/>
    </row>
    <row r="104" spans="2:5" x14ac:dyDescent="0.3">
      <c r="B104" s="7"/>
      <c r="C104" s="8"/>
      <c r="D104" s="9"/>
      <c r="E104" s="9"/>
    </row>
    <row r="105" spans="2:5" x14ac:dyDescent="0.3">
      <c r="B105" s="7"/>
      <c r="C105" s="8"/>
      <c r="D105" s="9"/>
      <c r="E105" s="9"/>
    </row>
    <row r="106" spans="2:5" x14ac:dyDescent="0.3">
      <c r="B106" s="7"/>
      <c r="C106" s="8"/>
      <c r="D106" s="9"/>
      <c r="E106" s="9"/>
    </row>
    <row r="107" spans="2:5" x14ac:dyDescent="0.3">
      <c r="B107" s="7"/>
      <c r="C107" s="8"/>
      <c r="D107" s="9"/>
      <c r="E107" s="9"/>
    </row>
    <row r="108" spans="2:5" x14ac:dyDescent="0.3">
      <c r="B108" s="7"/>
      <c r="C108" s="8"/>
      <c r="D108" s="9"/>
      <c r="E108" s="9"/>
    </row>
    <row r="109" spans="2:5" x14ac:dyDescent="0.3">
      <c r="B109" s="7"/>
      <c r="C109" s="8"/>
      <c r="D109" s="9"/>
      <c r="E109" s="9"/>
    </row>
    <row r="110" spans="2:5" x14ac:dyDescent="0.3">
      <c r="B110" s="7"/>
      <c r="C110" s="8"/>
      <c r="D110" s="9"/>
      <c r="E110" s="9"/>
    </row>
    <row r="111" spans="2:5" x14ac:dyDescent="0.3">
      <c r="B111" s="7"/>
      <c r="C111" s="8"/>
      <c r="D111" s="9"/>
      <c r="E111" s="9"/>
    </row>
    <row r="112" spans="2:5" x14ac:dyDescent="0.3">
      <c r="B112" s="7"/>
      <c r="C112" s="8"/>
      <c r="D112" s="9"/>
      <c r="E112" s="9"/>
    </row>
    <row r="113" spans="2:5" x14ac:dyDescent="0.3">
      <c r="B113" s="7"/>
      <c r="C113" s="8"/>
      <c r="D113" s="9"/>
      <c r="E113" s="9"/>
    </row>
    <row r="114" spans="2:5" x14ac:dyDescent="0.3">
      <c r="B114" s="7"/>
      <c r="C114" s="8"/>
      <c r="D114" s="9"/>
      <c r="E114" s="9"/>
    </row>
    <row r="115" spans="2:5" x14ac:dyDescent="0.3">
      <c r="B115" s="7"/>
      <c r="C115" s="8"/>
      <c r="D115" s="9"/>
      <c r="E115" s="9"/>
    </row>
    <row r="116" spans="2:5" x14ac:dyDescent="0.3">
      <c r="B116" s="7"/>
      <c r="C116" s="8"/>
      <c r="D116" s="9"/>
      <c r="E116" s="9"/>
    </row>
    <row r="117" spans="2:5" x14ac:dyDescent="0.3">
      <c r="B117" s="7"/>
      <c r="C117" s="8"/>
      <c r="D117" s="9"/>
      <c r="E117" s="9"/>
    </row>
    <row r="118" spans="2:5" x14ac:dyDescent="0.3">
      <c r="B118" s="7"/>
      <c r="C118" s="8"/>
      <c r="D118" s="9"/>
      <c r="E118" s="9"/>
    </row>
    <row r="119" spans="2:5" x14ac:dyDescent="0.3">
      <c r="B119" s="7"/>
      <c r="C119" s="8"/>
      <c r="D119" s="9"/>
      <c r="E119" s="9"/>
    </row>
    <row r="120" spans="2:5" x14ac:dyDescent="0.3">
      <c r="B120" s="7"/>
      <c r="C120" s="8"/>
      <c r="D120" s="9"/>
      <c r="E120" s="9"/>
    </row>
    <row r="121" spans="2:5" x14ac:dyDescent="0.3">
      <c r="B121" s="7"/>
      <c r="C121" s="8"/>
      <c r="D121" s="9"/>
      <c r="E121" s="9"/>
    </row>
    <row r="122" spans="2:5" x14ac:dyDescent="0.3">
      <c r="B122" s="7"/>
      <c r="C122" s="8"/>
      <c r="D122" s="9"/>
      <c r="E122" s="9"/>
    </row>
    <row r="123" spans="2:5" x14ac:dyDescent="0.3">
      <c r="B123" s="7"/>
      <c r="C123" s="8"/>
      <c r="D123" s="9"/>
      <c r="E123" s="9"/>
    </row>
    <row r="124" spans="2:5" x14ac:dyDescent="0.3">
      <c r="B124" s="7"/>
      <c r="C124" s="8"/>
      <c r="D124" s="9"/>
      <c r="E124" s="9"/>
    </row>
    <row r="125" spans="2:5" x14ac:dyDescent="0.3">
      <c r="B125" s="7"/>
      <c r="C125" s="8"/>
      <c r="D125" s="9"/>
      <c r="E125" s="9"/>
    </row>
    <row r="126" spans="2:5" x14ac:dyDescent="0.3">
      <c r="B126" s="7"/>
      <c r="C126" s="8"/>
      <c r="D126" s="9"/>
      <c r="E126" s="9"/>
    </row>
    <row r="127" spans="2:5" x14ac:dyDescent="0.3">
      <c r="B127" s="7"/>
      <c r="C127" s="8"/>
      <c r="D127" s="9"/>
      <c r="E127" s="9"/>
    </row>
    <row r="128" spans="2:5" x14ac:dyDescent="0.3">
      <c r="B128" s="7"/>
      <c r="C128" s="8"/>
      <c r="D128" s="9"/>
      <c r="E128" s="9"/>
    </row>
    <row r="129" spans="2:5" x14ac:dyDescent="0.3">
      <c r="B129" s="7"/>
      <c r="C129" s="8"/>
      <c r="D129" s="9"/>
      <c r="E129" s="9"/>
    </row>
    <row r="130" spans="2:5" x14ac:dyDescent="0.3">
      <c r="B130" s="7"/>
      <c r="C130" s="8"/>
      <c r="D130" s="9"/>
      <c r="E130" s="9"/>
    </row>
    <row r="131" spans="2:5" x14ac:dyDescent="0.3">
      <c r="B131" s="7"/>
      <c r="C131" s="8"/>
      <c r="D131" s="9"/>
      <c r="E131" s="9"/>
    </row>
    <row r="132" spans="2:5" x14ac:dyDescent="0.3">
      <c r="B132" s="7"/>
      <c r="C132" s="8"/>
      <c r="D132" s="9"/>
      <c r="E132" s="9"/>
    </row>
    <row r="133" spans="2:5" x14ac:dyDescent="0.3">
      <c r="B133" s="7"/>
      <c r="C133" s="8"/>
      <c r="D133" s="9"/>
      <c r="E133" s="9"/>
    </row>
    <row r="134" spans="2:5" x14ac:dyDescent="0.3">
      <c r="B134" s="7"/>
      <c r="C134" s="8"/>
      <c r="D134" s="9"/>
      <c r="E134" s="9"/>
    </row>
    <row r="135" spans="2:5" x14ac:dyDescent="0.3">
      <c r="B135" s="7"/>
      <c r="C135" s="8"/>
      <c r="D135" s="9"/>
      <c r="E135" s="9"/>
    </row>
    <row r="136" spans="2:5" x14ac:dyDescent="0.3">
      <c r="B136" s="7"/>
      <c r="C136" s="8"/>
      <c r="D136" s="9"/>
      <c r="E136" s="9"/>
    </row>
    <row r="137" spans="2:5" x14ac:dyDescent="0.3">
      <c r="B137" s="7"/>
      <c r="C137" s="8"/>
      <c r="D137" s="9"/>
      <c r="E137" s="9"/>
    </row>
    <row r="138" spans="2:5" x14ac:dyDescent="0.3">
      <c r="B138" s="7"/>
      <c r="C138" s="8"/>
      <c r="D138" s="9"/>
    </row>
    <row r="139" spans="2:5" x14ac:dyDescent="0.3">
      <c r="B139" s="7"/>
      <c r="C139" s="8"/>
      <c r="D139" s="9"/>
    </row>
    <row r="140" spans="2:5" x14ac:dyDescent="0.3">
      <c r="B140" s="7"/>
      <c r="C140" s="8"/>
      <c r="D140" s="9"/>
    </row>
    <row r="141" spans="2:5" x14ac:dyDescent="0.3">
      <c r="B141" s="7"/>
      <c r="C141" s="8"/>
      <c r="D141" s="9"/>
    </row>
    <row r="142" spans="2:5" x14ac:dyDescent="0.3">
      <c r="B142" s="7"/>
      <c r="C142" s="8"/>
      <c r="D142" s="9"/>
    </row>
    <row r="143" spans="2:5" x14ac:dyDescent="0.3">
      <c r="B143" s="7"/>
      <c r="C143" s="8"/>
      <c r="D143" s="9"/>
    </row>
    <row r="144" spans="2:5" x14ac:dyDescent="0.3">
      <c r="B144" s="7"/>
      <c r="C144" s="8"/>
      <c r="D144" s="9"/>
    </row>
    <row r="145" spans="2:4" x14ac:dyDescent="0.3">
      <c r="B145" s="7"/>
      <c r="C145" s="8"/>
      <c r="D145" s="9"/>
    </row>
    <row r="146" spans="2:4" x14ac:dyDescent="0.3">
      <c r="B146" s="7"/>
      <c r="C146" s="8"/>
      <c r="D146" s="9"/>
    </row>
    <row r="147" spans="2:4" x14ac:dyDescent="0.3">
      <c r="B147" s="7"/>
      <c r="C147" s="8"/>
      <c r="D147" s="9"/>
    </row>
    <row r="148" spans="2:4" x14ac:dyDescent="0.3">
      <c r="B148" s="7"/>
      <c r="C148" s="8"/>
      <c r="D148" s="9"/>
    </row>
    <row r="149" spans="2:4" x14ac:dyDescent="0.3">
      <c r="B149" s="7"/>
      <c r="C149" s="8"/>
      <c r="D149" s="9"/>
    </row>
    <row r="150" spans="2:4" x14ac:dyDescent="0.3">
      <c r="B150" s="7"/>
      <c r="C150" s="8"/>
      <c r="D150" s="9"/>
    </row>
    <row r="151" spans="2:4" x14ac:dyDescent="0.3">
      <c r="B151" s="7"/>
      <c r="C151" s="8"/>
      <c r="D151" s="9"/>
    </row>
    <row r="152" spans="2:4" x14ac:dyDescent="0.3">
      <c r="B152" s="7"/>
      <c r="C152" s="8"/>
      <c r="D152" s="9"/>
    </row>
    <row r="153" spans="2:4" x14ac:dyDescent="0.3">
      <c r="B153" s="7"/>
      <c r="C153" s="8"/>
      <c r="D153" s="9"/>
    </row>
    <row r="154" spans="2:4" x14ac:dyDescent="0.3">
      <c r="B154" s="7"/>
      <c r="C154" s="8"/>
      <c r="D154" s="9"/>
    </row>
    <row r="155" spans="2:4" x14ac:dyDescent="0.3">
      <c r="B155" s="7"/>
      <c r="C155" s="8"/>
      <c r="D155" s="9"/>
    </row>
    <row r="156" spans="2:4" x14ac:dyDescent="0.3">
      <c r="B156" s="7"/>
      <c r="C156" s="8"/>
      <c r="D156" s="9"/>
    </row>
    <row r="157" spans="2:4" x14ac:dyDescent="0.3">
      <c r="B157" s="7"/>
      <c r="C157" s="8"/>
      <c r="D157" s="9"/>
    </row>
    <row r="158" spans="2:4" x14ac:dyDescent="0.3">
      <c r="B158" s="7"/>
      <c r="C158" s="8"/>
      <c r="D158" s="9"/>
    </row>
    <row r="159" spans="2:4" x14ac:dyDescent="0.3">
      <c r="B159" s="7"/>
      <c r="C159" s="8"/>
      <c r="D159" s="9"/>
    </row>
    <row r="160" spans="2:4" x14ac:dyDescent="0.3">
      <c r="B160" s="7"/>
      <c r="C160" s="8"/>
      <c r="D160" s="9"/>
    </row>
    <row r="161" spans="2:4" x14ac:dyDescent="0.3">
      <c r="B161" s="7"/>
      <c r="C161" s="8"/>
      <c r="D161" s="9"/>
    </row>
    <row r="162" spans="2:4" x14ac:dyDescent="0.3">
      <c r="B162" s="7"/>
      <c r="C162" s="8"/>
      <c r="D162" s="9"/>
    </row>
    <row r="163" spans="2:4" x14ac:dyDescent="0.3">
      <c r="B163" s="7"/>
      <c r="C163" s="8"/>
      <c r="D163" s="9"/>
    </row>
    <row r="164" spans="2:4" x14ac:dyDescent="0.3">
      <c r="B164" s="7"/>
      <c r="C164" s="8"/>
      <c r="D164" s="9"/>
    </row>
    <row r="165" spans="2:4" x14ac:dyDescent="0.3">
      <c r="B165" s="7"/>
      <c r="C165" s="8"/>
      <c r="D165" s="9"/>
    </row>
    <row r="166" spans="2:4" x14ac:dyDescent="0.3">
      <c r="B166" s="7"/>
      <c r="C166" s="8"/>
      <c r="D166" s="9"/>
    </row>
    <row r="167" spans="2:4" x14ac:dyDescent="0.3">
      <c r="B167" s="7"/>
      <c r="C167" s="8"/>
      <c r="D167" s="9"/>
    </row>
    <row r="168" spans="2:4" x14ac:dyDescent="0.3">
      <c r="B168" s="7"/>
      <c r="C168" s="8"/>
      <c r="D168" s="9"/>
    </row>
    <row r="169" spans="2:4" x14ac:dyDescent="0.3">
      <c r="B169" s="7"/>
      <c r="C169" s="8"/>
      <c r="D169" s="9"/>
    </row>
    <row r="170" spans="2:4" x14ac:dyDescent="0.3">
      <c r="B170" s="7"/>
      <c r="C170" s="8"/>
      <c r="D170" s="9"/>
    </row>
    <row r="171" spans="2:4" x14ac:dyDescent="0.3">
      <c r="B171" s="7"/>
      <c r="C171" s="8"/>
      <c r="D171" s="9"/>
    </row>
    <row r="172" spans="2:4" x14ac:dyDescent="0.3">
      <c r="B172" s="7"/>
      <c r="C172" s="8"/>
      <c r="D172" s="9"/>
    </row>
    <row r="173" spans="2:4" x14ac:dyDescent="0.3">
      <c r="B173" s="7"/>
      <c r="C173" s="8"/>
      <c r="D173" s="9"/>
    </row>
    <row r="174" spans="2:4" x14ac:dyDescent="0.3">
      <c r="B174" s="7"/>
      <c r="C174" s="8"/>
      <c r="D174" s="9"/>
    </row>
    <row r="175" spans="2:4" x14ac:dyDescent="0.3">
      <c r="B175" s="7"/>
      <c r="C175" s="8"/>
      <c r="D175" s="9"/>
    </row>
    <row r="176" spans="2:4" x14ac:dyDescent="0.3">
      <c r="B176" s="7"/>
      <c r="C176" s="8"/>
      <c r="D176" s="9"/>
    </row>
    <row r="177" spans="2:4" x14ac:dyDescent="0.3">
      <c r="B177" s="7"/>
      <c r="C177" s="8"/>
      <c r="D177" s="9"/>
    </row>
    <row r="178" spans="2:4" x14ac:dyDescent="0.3">
      <c r="B178" s="7"/>
      <c r="C178" s="8"/>
      <c r="D178" s="9"/>
    </row>
    <row r="179" spans="2:4" x14ac:dyDescent="0.3">
      <c r="B179" s="7"/>
      <c r="C179" s="8"/>
      <c r="D179" s="9"/>
    </row>
    <row r="180" spans="2:4" x14ac:dyDescent="0.3">
      <c r="B180" s="7"/>
      <c r="C180" s="8"/>
      <c r="D180" s="9"/>
    </row>
    <row r="181" spans="2:4" x14ac:dyDescent="0.3">
      <c r="B181" s="7"/>
      <c r="C181" s="8"/>
      <c r="D181" s="9"/>
    </row>
    <row r="182" spans="2:4" x14ac:dyDescent="0.3">
      <c r="B182" s="7"/>
      <c r="C182" s="8"/>
      <c r="D182" s="9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860A-CC7F-4266-8C69-B08EF988E072}">
  <sheetPr>
    <tabColor rgb="FFFFFF00"/>
  </sheetPr>
  <dimension ref="A2:E16"/>
  <sheetViews>
    <sheetView zoomScale="85" zoomScaleNormal="85" workbookViewId="0">
      <selection activeCell="G22" sqref="G22"/>
    </sheetView>
  </sheetViews>
  <sheetFormatPr baseColWidth="10" defaultColWidth="11.44140625" defaultRowHeight="14.4" x14ac:dyDescent="0.3"/>
  <cols>
    <col min="1" max="1" width="3.33203125" customWidth="1"/>
    <col min="2" max="2" width="53" customWidth="1"/>
    <col min="3" max="3" width="10.109375" style="30" bestFit="1" customWidth="1"/>
    <col min="4" max="4" width="13" customWidth="1"/>
    <col min="5" max="5" width="13.33203125" customWidth="1"/>
    <col min="6" max="6" width="15.33203125" customWidth="1"/>
  </cols>
  <sheetData>
    <row r="2" spans="1:5" ht="15.6" x14ac:dyDescent="0.3">
      <c r="B2" s="76" t="s">
        <v>125</v>
      </c>
      <c r="C2" s="76"/>
      <c r="D2" s="76"/>
    </row>
    <row r="5" spans="1:5" s="67" customFormat="1" ht="28.8" x14ac:dyDescent="0.3">
      <c r="A5" s="64" t="s">
        <v>126</v>
      </c>
      <c r="B5" s="65" t="s">
        <v>127</v>
      </c>
      <c r="C5" s="66" t="s">
        <v>128</v>
      </c>
      <c r="D5" s="65" t="s">
        <v>129</v>
      </c>
      <c r="E5" s="65" t="s">
        <v>130</v>
      </c>
    </row>
    <row r="6" spans="1:5" x14ac:dyDescent="0.3">
      <c r="A6" s="68"/>
      <c r="B6" s="69"/>
      <c r="C6" s="61"/>
      <c r="D6" s="68"/>
      <c r="E6" s="68"/>
    </row>
    <row r="7" spans="1:5" ht="43.2" x14ac:dyDescent="0.3">
      <c r="A7" s="68">
        <v>1</v>
      </c>
      <c r="B7" s="69" t="s">
        <v>131</v>
      </c>
      <c r="C7" s="61">
        <v>2</v>
      </c>
      <c r="D7" s="70"/>
      <c r="E7" s="70">
        <f>C7*D7</f>
        <v>0</v>
      </c>
    </row>
    <row r="8" spans="1:5" ht="28.8" x14ac:dyDescent="0.3">
      <c r="A8" s="68">
        <v>2</v>
      </c>
      <c r="B8" s="69" t="s">
        <v>132</v>
      </c>
      <c r="C8" s="61">
        <v>2</v>
      </c>
      <c r="D8" s="70"/>
      <c r="E8" s="70">
        <f t="shared" ref="E8:E11" si="0">C8*D8</f>
        <v>0</v>
      </c>
    </row>
    <row r="9" spans="1:5" ht="53.25" customHeight="1" x14ac:dyDescent="0.3">
      <c r="A9" s="68">
        <v>3</v>
      </c>
      <c r="B9" s="69" t="s">
        <v>133</v>
      </c>
      <c r="C9" s="61">
        <v>1</v>
      </c>
      <c r="D9" s="70"/>
      <c r="E9" s="70">
        <f t="shared" si="0"/>
        <v>0</v>
      </c>
    </row>
    <row r="10" spans="1:5" ht="27.75" customHeight="1" x14ac:dyDescent="0.3">
      <c r="A10" s="68">
        <v>4</v>
      </c>
      <c r="B10" s="69" t="s">
        <v>134</v>
      </c>
      <c r="C10" s="61">
        <v>2</v>
      </c>
      <c r="D10" s="70"/>
      <c r="E10" s="70">
        <f t="shared" si="0"/>
        <v>0</v>
      </c>
    </row>
    <row r="11" spans="1:5" ht="27.75" customHeight="1" x14ac:dyDescent="0.3">
      <c r="A11" s="68">
        <v>5</v>
      </c>
      <c r="B11" s="69" t="s">
        <v>135</v>
      </c>
      <c r="C11" s="61">
        <v>3</v>
      </c>
      <c r="D11" s="70">
        <f>'VIP 02cabines_PMR'!F79</f>
        <v>0</v>
      </c>
      <c r="E11" s="70">
        <f t="shared" si="0"/>
        <v>0</v>
      </c>
    </row>
    <row r="12" spans="1:5" s="67" customFormat="1" x14ac:dyDescent="0.3">
      <c r="A12" s="64"/>
      <c r="B12" s="65" t="s">
        <v>136</v>
      </c>
      <c r="C12" s="51">
        <f>SUM(C7:C11)</f>
        <v>10</v>
      </c>
      <c r="D12" s="64"/>
      <c r="E12" s="71">
        <f>SUM(E7:E11)</f>
        <v>0</v>
      </c>
    </row>
    <row r="16" spans="1:5" x14ac:dyDescent="0.3">
      <c r="E16" s="72"/>
    </row>
  </sheetData>
  <mergeCells count="1">
    <mergeCell ref="B2:D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E2C1-2A5B-470C-9EF5-0ABD9A096E14}">
  <dimension ref="A2:E1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33203125" customWidth="1"/>
    <col min="2" max="2" width="53" customWidth="1"/>
    <col min="3" max="3" width="10.109375" style="30" bestFit="1" customWidth="1"/>
    <col min="4" max="4" width="13" customWidth="1"/>
    <col min="5" max="5" width="13.33203125" customWidth="1"/>
    <col min="6" max="6" width="15.33203125" customWidth="1"/>
  </cols>
  <sheetData>
    <row r="2" spans="1:5" ht="15.6" x14ac:dyDescent="0.3">
      <c r="B2" s="76" t="s">
        <v>137</v>
      </c>
      <c r="C2" s="76"/>
      <c r="D2" s="76"/>
    </row>
    <row r="5" spans="1:5" s="67" customFormat="1" ht="28.8" x14ac:dyDescent="0.3">
      <c r="A5" s="64" t="s">
        <v>126</v>
      </c>
      <c r="B5" s="65" t="s">
        <v>127</v>
      </c>
      <c r="C5" s="66" t="s">
        <v>128</v>
      </c>
      <c r="D5" s="65" t="s">
        <v>129</v>
      </c>
      <c r="E5" s="65" t="s">
        <v>130</v>
      </c>
    </row>
    <row r="6" spans="1:5" x14ac:dyDescent="0.3">
      <c r="A6" s="68"/>
      <c r="B6" s="69"/>
      <c r="C6" s="61"/>
      <c r="D6" s="68"/>
      <c r="E6" s="68"/>
    </row>
    <row r="7" spans="1:5" ht="43.2" x14ac:dyDescent="0.3">
      <c r="A7" s="68">
        <v>1</v>
      </c>
      <c r="B7" s="69" t="s">
        <v>131</v>
      </c>
      <c r="C7" s="61">
        <v>1</v>
      </c>
      <c r="D7" s="70"/>
      <c r="E7" s="70">
        <f>C7*D7</f>
        <v>0</v>
      </c>
    </row>
    <row r="8" spans="1:5" ht="28.8" x14ac:dyDescent="0.3">
      <c r="A8" s="68">
        <v>2</v>
      </c>
      <c r="B8" s="69" t="s">
        <v>132</v>
      </c>
      <c r="C8" s="61">
        <v>1</v>
      </c>
      <c r="D8" s="70"/>
      <c r="E8" s="70">
        <f t="shared" ref="E8:E10" si="0">C8*D8</f>
        <v>0</v>
      </c>
    </row>
    <row r="9" spans="1:5" ht="27.75" customHeight="1" x14ac:dyDescent="0.3">
      <c r="A9" s="68">
        <v>3</v>
      </c>
      <c r="B9" s="69" t="s">
        <v>134</v>
      </c>
      <c r="C9" s="61">
        <v>1</v>
      </c>
      <c r="D9" s="70"/>
      <c r="E9" s="70">
        <f t="shared" si="0"/>
        <v>0</v>
      </c>
    </row>
    <row r="10" spans="1:5" ht="27.75" customHeight="1" x14ac:dyDescent="0.3">
      <c r="A10" s="68">
        <v>4</v>
      </c>
      <c r="B10" s="69" t="s">
        <v>135</v>
      </c>
      <c r="C10" s="61">
        <v>1</v>
      </c>
      <c r="D10" s="70">
        <f>'VIP 02cabines_PMR'!F79</f>
        <v>0</v>
      </c>
      <c r="E10" s="70">
        <f t="shared" si="0"/>
        <v>0</v>
      </c>
    </row>
    <row r="11" spans="1:5" s="67" customFormat="1" x14ac:dyDescent="0.3">
      <c r="A11" s="64"/>
      <c r="B11" s="65" t="s">
        <v>136</v>
      </c>
      <c r="C11" s="51">
        <f>SUM(C7:C10)</f>
        <v>4</v>
      </c>
      <c r="D11" s="64"/>
      <c r="E11" s="71">
        <f>SUM(E7:E10)</f>
        <v>0</v>
      </c>
    </row>
    <row r="15" spans="1:5" x14ac:dyDescent="0.3">
      <c r="E15" s="72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444B-C56F-4042-96A4-1AEEDCF177EC}">
  <dimension ref="A2:E15"/>
  <sheetViews>
    <sheetView tabSelected="1" workbookViewId="0">
      <selection activeCell="D9" sqref="D9"/>
    </sheetView>
  </sheetViews>
  <sheetFormatPr baseColWidth="10" defaultColWidth="11.44140625" defaultRowHeight="14.4" x14ac:dyDescent="0.3"/>
  <cols>
    <col min="1" max="1" width="3.33203125" customWidth="1"/>
    <col min="2" max="2" width="53" customWidth="1"/>
    <col min="3" max="3" width="10.109375" style="30" bestFit="1" customWidth="1"/>
    <col min="4" max="4" width="13" customWidth="1"/>
    <col min="5" max="5" width="13.33203125" customWidth="1"/>
    <col min="6" max="6" width="15.33203125" customWidth="1"/>
  </cols>
  <sheetData>
    <row r="2" spans="1:5" ht="15.6" x14ac:dyDescent="0.3">
      <c r="B2" s="76" t="s">
        <v>138</v>
      </c>
      <c r="C2" s="76"/>
      <c r="D2" s="76"/>
    </row>
    <row r="5" spans="1:5" s="67" customFormat="1" ht="28.8" x14ac:dyDescent="0.3">
      <c r="A5" s="64" t="s">
        <v>126</v>
      </c>
      <c r="B5" s="65" t="s">
        <v>127</v>
      </c>
      <c r="C5" s="66" t="s">
        <v>128</v>
      </c>
      <c r="D5" s="65" t="s">
        <v>129</v>
      </c>
      <c r="E5" s="65" t="s">
        <v>130</v>
      </c>
    </row>
    <row r="6" spans="1:5" x14ac:dyDescent="0.3">
      <c r="A6" s="68"/>
      <c r="B6" s="69"/>
      <c r="C6" s="61"/>
      <c r="D6" s="68"/>
      <c r="E6" s="68"/>
    </row>
    <row r="7" spans="1:5" ht="43.2" x14ac:dyDescent="0.3">
      <c r="A7" s="68">
        <v>1</v>
      </c>
      <c r="B7" s="69" t="s">
        <v>131</v>
      </c>
      <c r="C7" s="61">
        <v>1</v>
      </c>
      <c r="D7" s="70"/>
      <c r="E7" s="70">
        <f>C7*D7</f>
        <v>0</v>
      </c>
    </row>
    <row r="8" spans="1:5" ht="28.8" x14ac:dyDescent="0.3">
      <c r="A8" s="68">
        <v>2</v>
      </c>
      <c r="B8" s="69" t="s">
        <v>132</v>
      </c>
      <c r="C8" s="61">
        <v>0</v>
      </c>
      <c r="D8" s="70"/>
      <c r="E8" s="70">
        <f t="shared" ref="E8:E10" si="0">C8*D8</f>
        <v>0</v>
      </c>
    </row>
    <row r="9" spans="1:5" ht="27.75" customHeight="1" x14ac:dyDescent="0.3">
      <c r="A9" s="68">
        <v>3</v>
      </c>
      <c r="B9" s="69" t="s">
        <v>134</v>
      </c>
      <c r="C9" s="61">
        <v>1</v>
      </c>
      <c r="D9" s="70"/>
      <c r="E9" s="70">
        <f t="shared" si="0"/>
        <v>0</v>
      </c>
    </row>
    <row r="10" spans="1:5" ht="27.75" customHeight="1" x14ac:dyDescent="0.3">
      <c r="A10" s="68">
        <v>4</v>
      </c>
      <c r="B10" s="69" t="s">
        <v>135</v>
      </c>
      <c r="C10" s="61">
        <v>2</v>
      </c>
      <c r="D10" s="70">
        <f>'VIP 02cabines_PMR'!F79</f>
        <v>0</v>
      </c>
      <c r="E10" s="70">
        <f t="shared" si="0"/>
        <v>0</v>
      </c>
    </row>
    <row r="11" spans="1:5" s="67" customFormat="1" x14ac:dyDescent="0.3">
      <c r="A11" s="64"/>
      <c r="B11" s="65" t="s">
        <v>136</v>
      </c>
      <c r="C11" s="51">
        <f>SUM(C7:C10)</f>
        <v>4</v>
      </c>
      <c r="D11" s="64"/>
      <c r="E11" s="71">
        <f>SUM(E7:E10)</f>
        <v>0</v>
      </c>
    </row>
    <row r="15" spans="1:5" x14ac:dyDescent="0.3">
      <c r="E15" s="72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8792-AF3F-41FC-829C-E94D35AB30C8}">
  <dimension ref="A2:F15"/>
  <sheetViews>
    <sheetView workbookViewId="0">
      <selection activeCell="D8" sqref="D8"/>
    </sheetView>
  </sheetViews>
  <sheetFormatPr baseColWidth="10" defaultColWidth="11.44140625" defaultRowHeight="14.4" x14ac:dyDescent="0.3"/>
  <cols>
    <col min="1" max="1" width="3.33203125" customWidth="1"/>
    <col min="2" max="2" width="53" customWidth="1"/>
    <col min="3" max="3" width="10.109375" style="30" bestFit="1" customWidth="1"/>
    <col min="4" max="4" width="13" customWidth="1"/>
    <col min="5" max="5" width="13.33203125" customWidth="1"/>
    <col min="6" max="6" width="15.33203125" customWidth="1"/>
  </cols>
  <sheetData>
    <row r="2" spans="1:6" ht="15.6" x14ac:dyDescent="0.3">
      <c r="B2" s="76" t="s">
        <v>139</v>
      </c>
      <c r="C2" s="76"/>
      <c r="D2" s="76"/>
    </row>
    <row r="5" spans="1:6" s="67" customFormat="1" ht="28.8" x14ac:dyDescent="0.3">
      <c r="A5" s="64" t="s">
        <v>126</v>
      </c>
      <c r="B5" s="65" t="s">
        <v>127</v>
      </c>
      <c r="C5" s="66" t="s">
        <v>128</v>
      </c>
      <c r="D5" s="65" t="s">
        <v>129</v>
      </c>
      <c r="E5" s="65" t="s">
        <v>130</v>
      </c>
    </row>
    <row r="6" spans="1:6" x14ac:dyDescent="0.3">
      <c r="A6" s="68"/>
      <c r="B6" s="69"/>
      <c r="C6" s="61"/>
      <c r="D6" s="68"/>
      <c r="E6" s="68"/>
    </row>
    <row r="7" spans="1:6" ht="28.8" x14ac:dyDescent="0.3">
      <c r="A7" s="68">
        <v>1</v>
      </c>
      <c r="B7" s="69" t="s">
        <v>132</v>
      </c>
      <c r="C7" s="61">
        <v>1</v>
      </c>
      <c r="D7" s="70"/>
      <c r="E7" s="70">
        <f t="shared" ref="E7:E8" si="0">C7*D7</f>
        <v>0</v>
      </c>
    </row>
    <row r="8" spans="1:6" ht="53.25" customHeight="1" x14ac:dyDescent="0.3">
      <c r="A8" s="68">
        <v>2</v>
      </c>
      <c r="B8" s="69" t="s">
        <v>133</v>
      </c>
      <c r="C8" s="61">
        <v>1</v>
      </c>
      <c r="D8" s="70"/>
      <c r="E8" s="70">
        <f t="shared" si="0"/>
        <v>0</v>
      </c>
    </row>
    <row r="9" spans="1:6" s="67" customFormat="1" x14ac:dyDescent="0.3">
      <c r="A9" s="64"/>
      <c r="B9" s="65" t="s">
        <v>136</v>
      </c>
      <c r="C9" s="51">
        <f>SUM(C7:C8)</f>
        <v>2</v>
      </c>
      <c r="D9" s="64"/>
      <c r="E9" s="71">
        <f>SUM(E7:E8)</f>
        <v>0</v>
      </c>
    </row>
    <row r="13" spans="1:6" x14ac:dyDescent="0.3">
      <c r="E13" s="72"/>
    </row>
    <row r="15" spans="1:6" x14ac:dyDescent="0.3">
      <c r="F15" s="72"/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5cb1f0a472ce065eb58514e7f75185e3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09118cccbf28464a601651fc606f701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_dlc_DocId xmlns="508ba6eb-9e09-4fd5-92f2-2d9921329f2d">BFAENABEL-680963957-146833</_dlc_DocId>
    <_dlc_DocIdUrl xmlns="508ba6eb-9e09-4fd5-92f2-2d9921329f2d">
      <Url>https://enabelbe.sharepoint.com/sites/BFA/_layouts/15/DocIdRedir.aspx?ID=BFAENABEL-680963957-146833</Url>
      <Description>BFAENABEL-680963957-146833</Description>
    </_dlc_DocIdUrl>
    <lcf76f155ced4ddcb4097134ff3c332f xmlns="017ef222-b715-482d-b25e-e029bead7086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/>
    </e2b781e9cad840cd89b90f5a7e989839>
    <l9d65098618b4a8fbbe87718e7187e6b xmlns="14a9c00f-d9e3-4eb9-aad3-f69239d17d9c">
      <Terms xmlns="http://schemas.microsoft.com/office/infopath/2007/PartnerControls"/>
    </l9d65098618b4a8fbbe87718e7187e6b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16E387-B5CC-4607-9AB4-1F94D942FC8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281FC07-A0CE-4048-ABCA-C393F46137CF}"/>
</file>

<file path=customXml/itemProps3.xml><?xml version="1.0" encoding="utf-8"?>
<ds:datastoreItem xmlns:ds="http://schemas.openxmlformats.org/officeDocument/2006/customXml" ds:itemID="{416D8646-33FA-4CFB-881C-90439F4C668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c89b6ff-5735-4b3c-9dca-50e80957a65b"/>
    <ds:schemaRef ds:uri="508ba6eb-9e09-4fd5-92f2-2d9921329f2d"/>
    <ds:schemaRef ds:uri="017ef222-b715-482d-b25e-e029bead7086"/>
  </ds:schemaRefs>
</ds:datastoreItem>
</file>

<file path=customXml/itemProps4.xml><?xml version="1.0" encoding="utf-8"?>
<ds:datastoreItem xmlns:ds="http://schemas.openxmlformats.org/officeDocument/2006/customXml" ds:itemID="{EAC8E170-1AC0-4530-9DA5-23DDF5711E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VIP 03cabines_GHM_PMR</vt:lpstr>
      <vt:lpstr>VIP 02cabines_GHM_PMR</vt:lpstr>
      <vt:lpstr>VIP 04cabines_PMR</vt:lpstr>
      <vt:lpstr>VIP 03cabines_PMR</vt:lpstr>
      <vt:lpstr>VIP 02cabines_PMR</vt:lpstr>
      <vt:lpstr>recap des realisations neuves</vt:lpstr>
      <vt:lpstr>Recap LPRC</vt:lpstr>
      <vt:lpstr>Récap Banfora</vt:lpstr>
      <vt:lpstr>Récap Dédougou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GANSONRE, Marc</dc:creator>
  <cp:keywords/>
  <dc:description/>
  <cp:lastModifiedBy>DARGANI, Eleonore</cp:lastModifiedBy>
  <cp:revision/>
  <dcterms:created xsi:type="dcterms:W3CDTF">2024-08-17T02:29:08Z</dcterms:created>
  <dcterms:modified xsi:type="dcterms:W3CDTF">2026-06-24T18:08:04Z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8a5f4919-62a1-4b3a-afb3-770fee54f318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