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enabelbe.sharepoint.com/sites/TZA/Contracts/21_Public_Contracts/TZA22002_IncluCities/TZA22002-10127 Procurement_of_construction_Materials/3_Launch/Blank BOQ/"/>
    </mc:Choice>
  </mc:AlternateContent>
  <xr:revisionPtr revIDLastSave="537" documentId="13_ncr:1_{C580C5FD-2B13-43EA-A67A-8C894CA7DE49}" xr6:coauthVersionLast="47" xr6:coauthVersionMax="47" xr10:uidLastSave="{0A2446E4-4373-42AB-B266-0A2E5CCED964}"/>
  <bookViews>
    <workbookView xWindow="-108" yWindow="-108" windowWidth="23256" windowHeight="12456" firstSheet="1" activeTab="1" xr2:uid="{EC63D44A-9C43-4869-8A74-8794E6E92DA6}"/>
  </bookViews>
  <sheets>
    <sheet name="Blank BoQ VETA" sheetId="5" state="hidden" r:id="rId1"/>
    <sheet name="Consolidated BoQ " sheetId="9"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9" l="1"/>
  <c r="J3" i="9"/>
  <c r="L3" i="9" s="1"/>
  <c r="J214" i="9"/>
  <c r="L214" i="9" s="1"/>
  <c r="J215" i="9"/>
  <c r="L215" i="9" s="1"/>
  <c r="J4" i="9"/>
  <c r="J5" i="9"/>
  <c r="J7" i="9"/>
  <c r="J8" i="9"/>
  <c r="J9" i="9"/>
  <c r="J10" i="9"/>
  <c r="L10" i="9" s="1"/>
  <c r="J13" i="9"/>
  <c r="J14" i="9"/>
  <c r="J15" i="9"/>
  <c r="J17" i="9"/>
  <c r="J19" i="9"/>
  <c r="J20" i="9"/>
  <c r="J23" i="9"/>
  <c r="J24" i="9"/>
  <c r="J25" i="9"/>
  <c r="L25" i="9" s="1"/>
  <c r="J26" i="9"/>
  <c r="L26" i="9" s="1"/>
  <c r="J27" i="9"/>
  <c r="J28" i="9"/>
  <c r="J29" i="9"/>
  <c r="L29" i="9" s="1"/>
  <c r="J30" i="9"/>
  <c r="J31" i="9"/>
  <c r="L31" i="9" s="1"/>
  <c r="J32" i="9"/>
  <c r="L32" i="9" s="1"/>
  <c r="J33" i="9"/>
  <c r="J34" i="9"/>
  <c r="L34" i="9" s="1"/>
  <c r="J35" i="9"/>
  <c r="J36" i="9"/>
  <c r="L36" i="9" s="1"/>
  <c r="J37" i="9"/>
  <c r="L37" i="9" s="1"/>
  <c r="J38" i="9"/>
  <c r="L38" i="9" s="1"/>
  <c r="J39" i="9"/>
  <c r="J40" i="9"/>
  <c r="J41" i="9"/>
  <c r="L41" i="9" s="1"/>
  <c r="J42" i="9"/>
  <c r="J43" i="9"/>
  <c r="L43" i="9" s="1"/>
  <c r="J44" i="9"/>
  <c r="L44" i="9" s="1"/>
  <c r="J45" i="9"/>
  <c r="J46" i="9"/>
  <c r="L46" i="9" s="1"/>
  <c r="J47" i="9"/>
  <c r="J48" i="9"/>
  <c r="L48" i="9" s="1"/>
  <c r="J49" i="9"/>
  <c r="L49" i="9" s="1"/>
  <c r="J50" i="9"/>
  <c r="L50" i="9" s="1"/>
  <c r="J51" i="9"/>
  <c r="J52" i="9"/>
  <c r="J53" i="9"/>
  <c r="L53" i="9" s="1"/>
  <c r="J54" i="9"/>
  <c r="J55" i="9"/>
  <c r="L55" i="9" s="1"/>
  <c r="J56" i="9"/>
  <c r="L56" i="9" s="1"/>
  <c r="J57" i="9"/>
  <c r="J58" i="9"/>
  <c r="L58" i="9" s="1"/>
  <c r="J59" i="9"/>
  <c r="J60" i="9"/>
  <c r="J61" i="9"/>
  <c r="L61" i="9" s="1"/>
  <c r="J62" i="9"/>
  <c r="L62" i="9" s="1"/>
  <c r="J63" i="9"/>
  <c r="J64" i="9"/>
  <c r="J65" i="9"/>
  <c r="L65" i="9" s="1"/>
  <c r="J66" i="9"/>
  <c r="J67" i="9"/>
  <c r="L67" i="9" s="1"/>
  <c r="J68" i="9"/>
  <c r="L68" i="9" s="1"/>
  <c r="J69" i="9"/>
  <c r="J70" i="9"/>
  <c r="L70" i="9" s="1"/>
  <c r="J71" i="9"/>
  <c r="J72" i="9"/>
  <c r="J73" i="9"/>
  <c r="L73" i="9" s="1"/>
  <c r="J74" i="9"/>
  <c r="L74" i="9" s="1"/>
  <c r="J75" i="9"/>
  <c r="J76" i="9"/>
  <c r="J77" i="9"/>
  <c r="L77" i="9" s="1"/>
  <c r="J78" i="9"/>
  <c r="J79" i="9"/>
  <c r="L79" i="9" s="1"/>
  <c r="J80" i="9"/>
  <c r="L80" i="9" s="1"/>
  <c r="J81" i="9"/>
  <c r="J82" i="9"/>
  <c r="L82" i="9" s="1"/>
  <c r="J83" i="9"/>
  <c r="J84" i="9"/>
  <c r="L84" i="9" s="1"/>
  <c r="J85" i="9"/>
  <c r="L85" i="9" s="1"/>
  <c r="J86" i="9"/>
  <c r="L86" i="9" s="1"/>
  <c r="J87" i="9"/>
  <c r="J88" i="9"/>
  <c r="J89" i="9"/>
  <c r="L89" i="9" s="1"/>
  <c r="J90" i="9"/>
  <c r="J91" i="9"/>
  <c r="L91" i="9" s="1"/>
  <c r="J92" i="9"/>
  <c r="L92" i="9" s="1"/>
  <c r="J93" i="9"/>
  <c r="J94" i="9"/>
  <c r="L94" i="9" s="1"/>
  <c r="J95" i="9"/>
  <c r="J96" i="9"/>
  <c r="L96" i="9" s="1"/>
  <c r="J97" i="9"/>
  <c r="L97" i="9" s="1"/>
  <c r="J98" i="9"/>
  <c r="L98" i="9" s="1"/>
  <c r="J99" i="9"/>
  <c r="J100" i="9"/>
  <c r="L100" i="9" s="1"/>
  <c r="J101" i="9"/>
  <c r="L101" i="9" s="1"/>
  <c r="J102" i="9"/>
  <c r="J103" i="9"/>
  <c r="L103" i="9" s="1"/>
  <c r="J104" i="9"/>
  <c r="L104" i="9" s="1"/>
  <c r="J105" i="9"/>
  <c r="J106" i="9"/>
  <c r="L106" i="9" s="1"/>
  <c r="J107" i="9"/>
  <c r="J108" i="9"/>
  <c r="J109" i="9"/>
  <c r="L109" i="9" s="1"/>
  <c r="J110" i="9"/>
  <c r="L110" i="9" s="1"/>
  <c r="J111" i="9"/>
  <c r="J112" i="9"/>
  <c r="L112" i="9" s="1"/>
  <c r="J113" i="9"/>
  <c r="L113" i="9" s="1"/>
  <c r="J114" i="9"/>
  <c r="J115" i="9"/>
  <c r="L115" i="9" s="1"/>
  <c r="J116" i="9"/>
  <c r="L116" i="9" s="1"/>
  <c r="J117" i="9"/>
  <c r="J118" i="9"/>
  <c r="L118" i="9" s="1"/>
  <c r="J119" i="9"/>
  <c r="J120" i="9"/>
  <c r="J121" i="9"/>
  <c r="L121" i="9" s="1"/>
  <c r="J122" i="9"/>
  <c r="L122" i="9" s="1"/>
  <c r="J123" i="9"/>
  <c r="J124" i="9"/>
  <c r="L124" i="9" s="1"/>
  <c r="J125" i="9"/>
  <c r="L125" i="9" s="1"/>
  <c r="J126" i="9"/>
  <c r="J127" i="9"/>
  <c r="L127" i="9" s="1"/>
  <c r="J128" i="9"/>
  <c r="L128" i="9" s="1"/>
  <c r="J129" i="9"/>
  <c r="J130" i="9"/>
  <c r="L130" i="9" s="1"/>
  <c r="J131" i="9"/>
  <c r="J132" i="9"/>
  <c r="L132" i="9" s="1"/>
  <c r="J133" i="9"/>
  <c r="L133" i="9" s="1"/>
  <c r="J134" i="9"/>
  <c r="L134" i="9" s="1"/>
  <c r="J135" i="9"/>
  <c r="J136" i="9"/>
  <c r="L136" i="9" s="1"/>
  <c r="J137" i="9"/>
  <c r="L137" i="9" s="1"/>
  <c r="J138" i="9"/>
  <c r="J139" i="9"/>
  <c r="L139" i="9" s="1"/>
  <c r="J140" i="9"/>
  <c r="L140" i="9" s="1"/>
  <c r="J141" i="9"/>
  <c r="J142" i="9"/>
  <c r="L142" i="9" s="1"/>
  <c r="J152" i="9"/>
  <c r="J153" i="9"/>
  <c r="J154" i="9"/>
  <c r="J155" i="9"/>
  <c r="J156" i="9"/>
  <c r="J157" i="9"/>
  <c r="L157" i="9" s="1"/>
  <c r="J158" i="9"/>
  <c r="J159" i="9"/>
  <c r="J160" i="9"/>
  <c r="J161" i="9"/>
  <c r="J162" i="9"/>
  <c r="J163" i="9"/>
  <c r="J164" i="9"/>
  <c r="J165" i="9"/>
  <c r="J166" i="9"/>
  <c r="J167" i="9"/>
  <c r="J168" i="9"/>
  <c r="J169" i="9"/>
  <c r="L169" i="9" s="1"/>
  <c r="J170" i="9"/>
  <c r="J171" i="9"/>
  <c r="J172" i="9"/>
  <c r="J173" i="9"/>
  <c r="J174" i="9"/>
  <c r="J175" i="9"/>
  <c r="J176" i="9"/>
  <c r="J177" i="9"/>
  <c r="J178" i="9"/>
  <c r="L178" i="9" s="1"/>
  <c r="J179" i="9"/>
  <c r="L179" i="9" s="1"/>
  <c r="J180" i="9"/>
  <c r="J181" i="9"/>
  <c r="J182" i="9"/>
  <c r="J183" i="9"/>
  <c r="J184" i="9"/>
  <c r="J185" i="9"/>
  <c r="J186" i="9"/>
  <c r="J187" i="9"/>
  <c r="J188" i="9"/>
  <c r="J189" i="9"/>
  <c r="J190" i="9"/>
  <c r="J191" i="9"/>
  <c r="J192" i="9"/>
  <c r="J193" i="9"/>
  <c r="J194" i="9"/>
  <c r="J195" i="9"/>
  <c r="J196" i="9"/>
  <c r="J197" i="9"/>
  <c r="L197" i="9" s="1"/>
  <c r="J198" i="9"/>
  <c r="J199" i="9"/>
  <c r="J200" i="9"/>
  <c r="J201" i="9"/>
  <c r="J202" i="9"/>
  <c r="L202" i="9" s="1"/>
  <c r="J203" i="9"/>
  <c r="L203" i="9" s="1"/>
  <c r="J204" i="9"/>
  <c r="J205" i="9"/>
  <c r="J206" i="9"/>
  <c r="J207" i="9"/>
  <c r="J208" i="9"/>
  <c r="J210" i="9"/>
  <c r="J211" i="9"/>
  <c r="J212" i="9"/>
  <c r="J213" i="9"/>
  <c r="J216" i="9"/>
  <c r="L216" i="9" s="1"/>
  <c r="L191" i="9" l="1"/>
  <c r="L155" i="9"/>
  <c r="L177" i="9"/>
  <c r="L167" i="9"/>
  <c r="L95" i="9"/>
  <c r="L47" i="9"/>
  <c r="L189" i="9"/>
  <c r="L165" i="9"/>
  <c r="L153" i="9"/>
  <c r="L185" i="9"/>
  <c r="L173" i="9"/>
  <c r="L161" i="9"/>
  <c r="L17" i="9"/>
  <c r="L213" i="9"/>
  <c r="L201" i="9"/>
  <c r="L208" i="9"/>
  <c r="L196" i="9"/>
  <c r="L184" i="9"/>
  <c r="L172" i="9"/>
  <c r="L160" i="9"/>
  <c r="L15" i="9"/>
  <c r="L207" i="9"/>
  <c r="L195" i="9"/>
  <c r="L183" i="9"/>
  <c r="L171" i="9"/>
  <c r="L159" i="9"/>
  <c r="L138" i="9"/>
  <c r="L126" i="9"/>
  <c r="L114" i="9"/>
  <c r="L102" i="9"/>
  <c r="L90" i="9"/>
  <c r="L78" i="9"/>
  <c r="L66" i="9"/>
  <c r="L54" i="9"/>
  <c r="L42" i="9"/>
  <c r="L30" i="9"/>
  <c r="L14" i="9"/>
  <c r="L182" i="9"/>
  <c r="L158" i="9"/>
  <c r="L193" i="9"/>
  <c r="L181" i="9"/>
  <c r="L88" i="9"/>
  <c r="L76" i="9"/>
  <c r="L64" i="9"/>
  <c r="L52" i="9"/>
  <c r="L40" i="9"/>
  <c r="L28" i="9"/>
  <c r="L206" i="9"/>
  <c r="L194" i="9"/>
  <c r="L170" i="9"/>
  <c r="L13" i="9"/>
  <c r="L205" i="9"/>
  <c r="L204" i="9"/>
  <c r="L180" i="9"/>
  <c r="L135" i="9"/>
  <c r="L123" i="9"/>
  <c r="L111" i="9"/>
  <c r="L99" i="9"/>
  <c r="L87" i="9"/>
  <c r="L75" i="9"/>
  <c r="L63" i="9"/>
  <c r="L51" i="9"/>
  <c r="L39" i="9"/>
  <c r="L27" i="9"/>
  <c r="L9" i="9"/>
  <c r="L8" i="9"/>
  <c r="L7" i="9"/>
  <c r="L5" i="9"/>
  <c r="L192" i="9"/>
  <c r="L168" i="9"/>
  <c r="L156" i="9"/>
  <c r="L120" i="9"/>
  <c r="L108" i="9"/>
  <c r="L72" i="9"/>
  <c r="L60" i="9"/>
  <c r="L24" i="9"/>
  <c r="L212" i="9"/>
  <c r="L200" i="9"/>
  <c r="L188" i="9"/>
  <c r="L176" i="9"/>
  <c r="L164" i="9"/>
  <c r="L152" i="9"/>
  <c r="L131" i="9"/>
  <c r="L119" i="9"/>
  <c r="L107" i="9"/>
  <c r="L83" i="9"/>
  <c r="L71" i="9"/>
  <c r="L59" i="9"/>
  <c r="L35" i="9"/>
  <c r="L23" i="9"/>
  <c r="L4" i="9"/>
  <c r="L211" i="9"/>
  <c r="L199" i="9"/>
  <c r="L187" i="9"/>
  <c r="L175" i="9"/>
  <c r="L163" i="9"/>
  <c r="L20" i="9"/>
  <c r="L190" i="9"/>
  <c r="L166" i="9"/>
  <c r="L154" i="9"/>
  <c r="L210" i="9"/>
  <c r="L198" i="9"/>
  <c r="L186" i="9"/>
  <c r="L174" i="9"/>
  <c r="L162" i="9"/>
  <c r="L141" i="9"/>
  <c r="L129" i="9"/>
  <c r="L117" i="9"/>
  <c r="L105" i="9"/>
  <c r="L93" i="9"/>
  <c r="L81" i="9"/>
  <c r="L69" i="9"/>
  <c r="L57" i="9"/>
  <c r="L45" i="9"/>
  <c r="L33" i="9"/>
  <c r="L19" i="9"/>
  <c r="A4" i="9"/>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11" i="9" s="1"/>
  <c r="A212" i="9" s="1"/>
  <c r="A213" i="9" s="1"/>
  <c r="A214" i="9" s="1"/>
  <c r="A216" i="9" s="1"/>
  <c r="I144" i="9"/>
  <c r="J144" i="9" s="1"/>
  <c r="L144" i="9" s="1"/>
  <c r="I145" i="9"/>
  <c r="J145" i="9" s="1"/>
  <c r="L145" i="9" s="1"/>
  <c r="I146" i="9"/>
  <c r="J146" i="9" s="1"/>
  <c r="L146" i="9" s="1"/>
  <c r="I147" i="9"/>
  <c r="J147" i="9" s="1"/>
  <c r="L147" i="9" s="1"/>
  <c r="I148" i="9"/>
  <c r="J148" i="9" s="1"/>
  <c r="L148" i="9" s="1"/>
  <c r="I149" i="9"/>
  <c r="J149" i="9" s="1"/>
  <c r="L149" i="9" s="1"/>
  <c r="I150" i="9"/>
  <c r="J150" i="9" s="1"/>
  <c r="L150" i="9" s="1"/>
  <c r="I151" i="9"/>
  <c r="J151" i="9" s="1"/>
  <c r="L151" i="9" s="1"/>
  <c r="I143" i="9"/>
  <c r="J143" i="9" s="1"/>
  <c r="L143" i="9" s="1"/>
  <c r="F31" i="9"/>
  <c r="H22" i="9"/>
  <c r="J22" i="9" s="1"/>
  <c r="L22" i="9" s="1"/>
  <c r="H21" i="9"/>
  <c r="J21" i="9" s="1"/>
  <c r="L21" i="9" s="1"/>
  <c r="H18" i="9"/>
  <c r="J18" i="9" s="1"/>
  <c r="L18" i="9" s="1"/>
  <c r="H12" i="9"/>
  <c r="G16" i="9"/>
  <c r="J16" i="9" s="1"/>
  <c r="L16" i="9" s="1"/>
  <c r="G12" i="9"/>
  <c r="H11" i="9"/>
  <c r="J11" i="9" s="1"/>
  <c r="L11" i="9" s="1"/>
  <c r="H6" i="9"/>
  <c r="L6" i="9" s="1"/>
  <c r="J12" i="9" l="1"/>
  <c r="L12" i="9" s="1"/>
  <c r="L217" i="9"/>
  <c r="J4" i="5"/>
  <c r="K5" i="5"/>
  <c r="L5" i="5"/>
  <c r="M5" i="5"/>
  <c r="N5" i="5"/>
  <c r="O5" i="5"/>
  <c r="K6" i="5"/>
  <c r="L6" i="5"/>
  <c r="M6" i="5"/>
  <c r="N6" i="5"/>
  <c r="O6" i="5"/>
  <c r="K7" i="5"/>
  <c r="L7" i="5"/>
  <c r="M7" i="5"/>
  <c r="N7" i="5"/>
  <c r="O7" i="5"/>
  <c r="K8" i="5"/>
  <c r="L8" i="5"/>
  <c r="M8" i="5"/>
  <c r="N8" i="5"/>
  <c r="O8" i="5"/>
  <c r="K9" i="5"/>
  <c r="L9" i="5"/>
  <c r="M9" i="5"/>
  <c r="N9" i="5"/>
  <c r="O9" i="5"/>
  <c r="K10" i="5"/>
  <c r="L10" i="5"/>
  <c r="M10" i="5"/>
  <c r="N10" i="5"/>
  <c r="O10" i="5"/>
  <c r="K11" i="5"/>
  <c r="L11" i="5"/>
  <c r="M11" i="5"/>
  <c r="N11" i="5"/>
  <c r="O11" i="5"/>
  <c r="K12" i="5"/>
  <c r="L12" i="5"/>
  <c r="M12" i="5"/>
  <c r="N12" i="5"/>
  <c r="O12" i="5"/>
  <c r="K13" i="5"/>
  <c r="L13" i="5"/>
  <c r="M13" i="5"/>
  <c r="N13" i="5"/>
  <c r="O13" i="5"/>
  <c r="K14" i="5"/>
  <c r="L14" i="5"/>
  <c r="M14" i="5"/>
  <c r="N14" i="5"/>
  <c r="O14" i="5"/>
  <c r="K15" i="5"/>
  <c r="L15" i="5"/>
  <c r="M15" i="5"/>
  <c r="N15" i="5"/>
  <c r="O15" i="5"/>
  <c r="K16" i="5"/>
  <c r="L16" i="5"/>
  <c r="M16" i="5"/>
  <c r="N16" i="5"/>
  <c r="O16" i="5"/>
  <c r="K17" i="5"/>
  <c r="L17" i="5"/>
  <c r="M17" i="5"/>
  <c r="N17" i="5"/>
  <c r="O17" i="5"/>
  <c r="K18" i="5"/>
  <c r="L18" i="5"/>
  <c r="M18" i="5"/>
  <c r="N18" i="5"/>
  <c r="O18" i="5"/>
  <c r="K19" i="5"/>
  <c r="L19" i="5"/>
  <c r="M19" i="5"/>
  <c r="N19" i="5"/>
  <c r="O19" i="5"/>
  <c r="K20" i="5"/>
  <c r="L20" i="5"/>
  <c r="M20" i="5"/>
  <c r="N20" i="5"/>
  <c r="O20" i="5"/>
  <c r="K21" i="5"/>
  <c r="L21" i="5"/>
  <c r="M21" i="5"/>
  <c r="N21" i="5"/>
  <c r="O21" i="5"/>
  <c r="K22" i="5"/>
  <c r="L22" i="5"/>
  <c r="M22" i="5"/>
  <c r="N22" i="5"/>
  <c r="O22" i="5"/>
  <c r="K23" i="5"/>
  <c r="L23" i="5"/>
  <c r="M23" i="5"/>
  <c r="N23" i="5"/>
  <c r="O23" i="5"/>
  <c r="K24" i="5"/>
  <c r="L24" i="5"/>
  <c r="M24" i="5"/>
  <c r="N24" i="5"/>
  <c r="O24" i="5"/>
  <c r="K25" i="5"/>
  <c r="L25" i="5"/>
  <c r="M25" i="5"/>
  <c r="N25" i="5"/>
  <c r="O25" i="5"/>
  <c r="K26" i="5"/>
  <c r="L26" i="5"/>
  <c r="M26" i="5"/>
  <c r="N26" i="5"/>
  <c r="O26" i="5"/>
  <c r="K27" i="5"/>
  <c r="L27" i="5"/>
  <c r="M27" i="5"/>
  <c r="N27" i="5"/>
  <c r="O27" i="5"/>
  <c r="K28" i="5"/>
  <c r="L28" i="5"/>
  <c r="M28" i="5"/>
  <c r="N28" i="5"/>
  <c r="O28" i="5"/>
  <c r="K29" i="5"/>
  <c r="L29" i="5"/>
  <c r="M29" i="5"/>
  <c r="N29" i="5"/>
  <c r="O29" i="5"/>
  <c r="K30" i="5"/>
  <c r="L30" i="5"/>
  <c r="M30" i="5"/>
  <c r="N30" i="5"/>
  <c r="O30" i="5"/>
  <c r="K31" i="5"/>
  <c r="L31" i="5"/>
  <c r="M31" i="5"/>
  <c r="N31" i="5"/>
  <c r="O31" i="5"/>
  <c r="K32" i="5"/>
  <c r="L32" i="5"/>
  <c r="M32" i="5"/>
  <c r="N32" i="5"/>
  <c r="O32" i="5"/>
  <c r="K33" i="5"/>
  <c r="L33" i="5"/>
  <c r="M33" i="5"/>
  <c r="N33" i="5"/>
  <c r="O33" i="5"/>
  <c r="K34" i="5"/>
  <c r="L34" i="5"/>
  <c r="M34" i="5"/>
  <c r="N34" i="5"/>
  <c r="O34" i="5"/>
  <c r="K35" i="5"/>
  <c r="L35" i="5"/>
  <c r="M35" i="5"/>
  <c r="N35" i="5"/>
  <c r="O35" i="5"/>
  <c r="K36" i="5"/>
  <c r="L36" i="5"/>
  <c r="M36" i="5"/>
  <c r="N36" i="5"/>
  <c r="O36" i="5"/>
  <c r="K37" i="5"/>
  <c r="L37" i="5"/>
  <c r="M37" i="5"/>
  <c r="N37" i="5"/>
  <c r="O37" i="5"/>
  <c r="K38" i="5"/>
  <c r="L38" i="5"/>
  <c r="M38" i="5"/>
  <c r="N38" i="5"/>
  <c r="O38" i="5"/>
  <c r="K39" i="5"/>
  <c r="L39" i="5"/>
  <c r="M39" i="5"/>
  <c r="N39" i="5"/>
  <c r="O39" i="5"/>
  <c r="K40" i="5"/>
  <c r="L40" i="5"/>
  <c r="M40" i="5"/>
  <c r="N40" i="5"/>
  <c r="O40" i="5"/>
  <c r="K41" i="5"/>
  <c r="L41" i="5"/>
  <c r="M41" i="5"/>
  <c r="N41" i="5"/>
  <c r="O41" i="5"/>
  <c r="K42" i="5"/>
  <c r="L42" i="5"/>
  <c r="M42" i="5"/>
  <c r="N42" i="5"/>
  <c r="O42" i="5"/>
  <c r="K43" i="5"/>
  <c r="L43" i="5"/>
  <c r="M43" i="5"/>
  <c r="N43" i="5"/>
  <c r="O43" i="5"/>
  <c r="K44" i="5"/>
  <c r="L44" i="5"/>
  <c r="M44" i="5"/>
  <c r="N44" i="5"/>
  <c r="O44" i="5"/>
  <c r="K45" i="5"/>
  <c r="L45" i="5"/>
  <c r="M45" i="5"/>
  <c r="N45" i="5"/>
  <c r="O45" i="5"/>
  <c r="K46" i="5"/>
  <c r="L46" i="5"/>
  <c r="M46" i="5"/>
  <c r="N46" i="5"/>
  <c r="O46" i="5"/>
  <c r="K47" i="5"/>
  <c r="L47" i="5"/>
  <c r="M47" i="5"/>
  <c r="N47" i="5"/>
  <c r="O47" i="5"/>
  <c r="K48" i="5"/>
  <c r="L48" i="5"/>
  <c r="M48" i="5"/>
  <c r="N48" i="5"/>
  <c r="O48" i="5"/>
  <c r="K49" i="5"/>
  <c r="L49" i="5"/>
  <c r="M49" i="5"/>
  <c r="N49" i="5"/>
  <c r="O49" i="5"/>
  <c r="K50" i="5"/>
  <c r="L50" i="5"/>
  <c r="M50" i="5"/>
  <c r="N50" i="5"/>
  <c r="O50" i="5"/>
  <c r="K51" i="5"/>
  <c r="L51" i="5"/>
  <c r="M51" i="5"/>
  <c r="N51" i="5"/>
  <c r="O51" i="5"/>
  <c r="K52" i="5"/>
  <c r="L52" i="5"/>
  <c r="M52" i="5"/>
  <c r="N52" i="5"/>
  <c r="O52" i="5"/>
  <c r="K53" i="5"/>
  <c r="L53" i="5"/>
  <c r="M53" i="5"/>
  <c r="N53" i="5"/>
  <c r="O53" i="5"/>
  <c r="K54" i="5"/>
  <c r="L54" i="5"/>
  <c r="M54" i="5"/>
  <c r="N54" i="5"/>
  <c r="O54" i="5"/>
  <c r="K55" i="5"/>
  <c r="L55" i="5"/>
  <c r="M55" i="5"/>
  <c r="N55" i="5"/>
  <c r="O55" i="5"/>
  <c r="K56" i="5"/>
  <c r="L56" i="5"/>
  <c r="M56" i="5"/>
  <c r="N56" i="5"/>
  <c r="O56" i="5"/>
  <c r="K57" i="5"/>
  <c r="L57" i="5"/>
  <c r="M57" i="5"/>
  <c r="N57" i="5"/>
  <c r="O57" i="5"/>
  <c r="K58" i="5"/>
  <c r="L58" i="5"/>
  <c r="M58" i="5"/>
  <c r="N58" i="5"/>
  <c r="O58" i="5"/>
  <c r="K59" i="5"/>
  <c r="L59" i="5"/>
  <c r="M59" i="5"/>
  <c r="N59" i="5"/>
  <c r="O59" i="5"/>
  <c r="K60" i="5"/>
  <c r="L60" i="5"/>
  <c r="M60" i="5"/>
  <c r="N60" i="5"/>
  <c r="O60" i="5"/>
  <c r="K61" i="5"/>
  <c r="L61" i="5"/>
  <c r="M61" i="5"/>
  <c r="N61" i="5"/>
  <c r="O61" i="5"/>
  <c r="K62" i="5"/>
  <c r="L62" i="5"/>
  <c r="M62" i="5"/>
  <c r="N62" i="5"/>
  <c r="O62" i="5"/>
  <c r="K63" i="5"/>
  <c r="L63" i="5"/>
  <c r="M63" i="5"/>
  <c r="N63" i="5"/>
  <c r="O63" i="5"/>
  <c r="K64" i="5"/>
  <c r="L64" i="5"/>
  <c r="M64" i="5"/>
  <c r="N64" i="5"/>
  <c r="O64" i="5"/>
  <c r="K65" i="5"/>
  <c r="L65" i="5"/>
  <c r="M65" i="5"/>
  <c r="N65" i="5"/>
  <c r="O65" i="5"/>
  <c r="K66" i="5"/>
  <c r="L66" i="5"/>
  <c r="M66" i="5"/>
  <c r="N66" i="5"/>
  <c r="O66" i="5"/>
  <c r="K67" i="5"/>
  <c r="L67" i="5"/>
  <c r="M67" i="5"/>
  <c r="N67" i="5"/>
  <c r="O67" i="5"/>
  <c r="K68" i="5"/>
  <c r="L68" i="5"/>
  <c r="M68" i="5"/>
  <c r="N68" i="5"/>
  <c r="O68" i="5"/>
  <c r="K69" i="5"/>
  <c r="L69" i="5"/>
  <c r="M69" i="5"/>
  <c r="N69" i="5"/>
  <c r="O69" i="5"/>
  <c r="K70" i="5"/>
  <c r="L70" i="5"/>
  <c r="M70" i="5"/>
  <c r="N70" i="5"/>
  <c r="O70" i="5"/>
  <c r="K71" i="5"/>
  <c r="L71" i="5"/>
  <c r="M71" i="5"/>
  <c r="N71" i="5"/>
  <c r="O71" i="5"/>
  <c r="K72" i="5"/>
  <c r="L72" i="5"/>
  <c r="M72" i="5"/>
  <c r="N72" i="5"/>
  <c r="O72" i="5"/>
  <c r="K73" i="5"/>
  <c r="L73" i="5"/>
  <c r="M73" i="5"/>
  <c r="N73" i="5"/>
  <c r="O73" i="5"/>
  <c r="K74" i="5"/>
  <c r="L74" i="5"/>
  <c r="M74" i="5"/>
  <c r="N74" i="5"/>
  <c r="O74" i="5"/>
  <c r="K75" i="5"/>
  <c r="L75" i="5"/>
  <c r="M75" i="5"/>
  <c r="N75" i="5"/>
  <c r="O75" i="5"/>
  <c r="K76" i="5"/>
  <c r="L76" i="5"/>
  <c r="M76" i="5"/>
  <c r="N76" i="5"/>
  <c r="O76" i="5"/>
  <c r="K77" i="5"/>
  <c r="L77" i="5"/>
  <c r="M77" i="5"/>
  <c r="N77" i="5"/>
  <c r="O77" i="5"/>
  <c r="K78" i="5"/>
  <c r="L78" i="5"/>
  <c r="M78" i="5"/>
  <c r="N78" i="5"/>
  <c r="O78" i="5"/>
  <c r="K79" i="5"/>
  <c r="L79" i="5"/>
  <c r="M79" i="5"/>
  <c r="N79" i="5"/>
  <c r="O79" i="5"/>
  <c r="K80" i="5"/>
  <c r="L80" i="5"/>
  <c r="M80" i="5"/>
  <c r="N80" i="5"/>
  <c r="O80" i="5"/>
  <c r="K81" i="5"/>
  <c r="L81" i="5"/>
  <c r="M81" i="5"/>
  <c r="N81" i="5"/>
  <c r="O81" i="5"/>
  <c r="K82" i="5"/>
  <c r="L82" i="5"/>
  <c r="M82" i="5"/>
  <c r="N82" i="5"/>
  <c r="O82" i="5"/>
  <c r="K83" i="5"/>
  <c r="L83" i="5"/>
  <c r="M83" i="5"/>
  <c r="N83" i="5"/>
  <c r="O83" i="5"/>
  <c r="K84" i="5"/>
  <c r="L84" i="5"/>
  <c r="M84" i="5"/>
  <c r="N84" i="5"/>
  <c r="O84" i="5"/>
  <c r="K85" i="5"/>
  <c r="L85" i="5"/>
  <c r="M85" i="5"/>
  <c r="N85" i="5"/>
  <c r="O85" i="5"/>
  <c r="K86" i="5"/>
  <c r="L86" i="5"/>
  <c r="M86" i="5"/>
  <c r="N86" i="5"/>
  <c r="O86" i="5"/>
  <c r="K87" i="5"/>
  <c r="L87" i="5"/>
  <c r="M87" i="5"/>
  <c r="N87" i="5"/>
  <c r="O87" i="5"/>
  <c r="K88" i="5"/>
  <c r="L88" i="5"/>
  <c r="M88" i="5"/>
  <c r="N88" i="5"/>
  <c r="O88" i="5"/>
  <c r="K89" i="5"/>
  <c r="L89" i="5"/>
  <c r="M89" i="5"/>
  <c r="N89" i="5"/>
  <c r="O89" i="5"/>
  <c r="K90" i="5"/>
  <c r="L90" i="5"/>
  <c r="M90" i="5"/>
  <c r="N90" i="5"/>
  <c r="O90" i="5"/>
  <c r="K91" i="5"/>
  <c r="L91" i="5"/>
  <c r="M91" i="5"/>
  <c r="N91" i="5"/>
  <c r="O91" i="5"/>
  <c r="K92" i="5"/>
  <c r="L92" i="5"/>
  <c r="M92" i="5"/>
  <c r="N92" i="5"/>
  <c r="O92" i="5"/>
  <c r="K93" i="5"/>
  <c r="L93" i="5"/>
  <c r="M93" i="5"/>
  <c r="N93" i="5"/>
  <c r="O93" i="5"/>
  <c r="K94" i="5"/>
  <c r="L94" i="5"/>
  <c r="M94" i="5"/>
  <c r="N94" i="5"/>
  <c r="O94" i="5"/>
  <c r="K95" i="5"/>
  <c r="L95" i="5"/>
  <c r="M95" i="5"/>
  <c r="N95" i="5"/>
  <c r="O95" i="5"/>
  <c r="K96" i="5"/>
  <c r="L96" i="5"/>
  <c r="M96" i="5"/>
  <c r="N96" i="5"/>
  <c r="O96" i="5"/>
  <c r="K97" i="5"/>
  <c r="L97" i="5"/>
  <c r="M97" i="5"/>
  <c r="N97" i="5"/>
  <c r="O97" i="5"/>
  <c r="K98" i="5"/>
  <c r="L98" i="5"/>
  <c r="M98" i="5"/>
  <c r="N98" i="5"/>
  <c r="O98" i="5"/>
  <c r="K99" i="5"/>
  <c r="L99" i="5"/>
  <c r="M99" i="5"/>
  <c r="N99" i="5"/>
  <c r="O99" i="5"/>
  <c r="K100" i="5"/>
  <c r="L100" i="5"/>
  <c r="M100" i="5"/>
  <c r="N100" i="5"/>
  <c r="O100" i="5"/>
  <c r="K101" i="5"/>
  <c r="L101" i="5"/>
  <c r="M101" i="5"/>
  <c r="N101" i="5"/>
  <c r="O101" i="5"/>
  <c r="K102" i="5"/>
  <c r="L102" i="5"/>
  <c r="M102" i="5"/>
  <c r="N102" i="5"/>
  <c r="O102" i="5"/>
  <c r="K103" i="5"/>
  <c r="L103" i="5"/>
  <c r="M103" i="5"/>
  <c r="N103" i="5"/>
  <c r="O103" i="5"/>
  <c r="K104" i="5"/>
  <c r="L104" i="5"/>
  <c r="M104" i="5"/>
  <c r="N104" i="5"/>
  <c r="O104" i="5"/>
  <c r="K105" i="5"/>
  <c r="L105" i="5"/>
  <c r="M105" i="5"/>
  <c r="N105" i="5"/>
  <c r="O105" i="5"/>
  <c r="K106" i="5"/>
  <c r="L106" i="5"/>
  <c r="M106" i="5"/>
  <c r="N106" i="5"/>
  <c r="O106" i="5"/>
  <c r="K107" i="5"/>
  <c r="L107" i="5"/>
  <c r="M107" i="5"/>
  <c r="N107" i="5"/>
  <c r="O107" i="5"/>
  <c r="K108" i="5"/>
  <c r="L108" i="5"/>
  <c r="M108" i="5"/>
  <c r="N108" i="5"/>
  <c r="O108" i="5"/>
  <c r="K109" i="5"/>
  <c r="L109" i="5"/>
  <c r="M109" i="5"/>
  <c r="N109" i="5"/>
  <c r="O109" i="5"/>
  <c r="K110" i="5"/>
  <c r="L110" i="5"/>
  <c r="M110" i="5"/>
  <c r="N110" i="5"/>
  <c r="O110" i="5"/>
  <c r="K111" i="5"/>
  <c r="L111" i="5"/>
  <c r="M111" i="5"/>
  <c r="N111" i="5"/>
  <c r="O111" i="5"/>
  <c r="K112" i="5"/>
  <c r="L112" i="5"/>
  <c r="M112" i="5"/>
  <c r="N112" i="5"/>
  <c r="O112" i="5"/>
  <c r="K113" i="5"/>
  <c r="L113" i="5"/>
  <c r="M113" i="5"/>
  <c r="N113" i="5"/>
  <c r="O113" i="5"/>
  <c r="K114" i="5"/>
  <c r="L114" i="5"/>
  <c r="M114" i="5"/>
  <c r="N114" i="5"/>
  <c r="O114" i="5"/>
  <c r="K115" i="5"/>
  <c r="L115" i="5"/>
  <c r="M115" i="5"/>
  <c r="N115" i="5"/>
  <c r="O115" i="5"/>
  <c r="K116" i="5"/>
  <c r="L116" i="5"/>
  <c r="M116" i="5"/>
  <c r="N116" i="5"/>
  <c r="O116" i="5"/>
  <c r="K117" i="5"/>
  <c r="L117" i="5"/>
  <c r="M117" i="5"/>
  <c r="N117" i="5"/>
  <c r="O117" i="5"/>
  <c r="K118" i="5"/>
  <c r="L118" i="5"/>
  <c r="M118" i="5"/>
  <c r="N118" i="5"/>
  <c r="O118" i="5"/>
  <c r="K119" i="5"/>
  <c r="L119" i="5"/>
  <c r="M119" i="5"/>
  <c r="N119" i="5"/>
  <c r="O119" i="5"/>
  <c r="K120" i="5"/>
  <c r="L120" i="5"/>
  <c r="M120" i="5"/>
  <c r="N120" i="5"/>
  <c r="O120" i="5"/>
  <c r="K121" i="5"/>
  <c r="L121" i="5"/>
  <c r="M121" i="5"/>
  <c r="N121" i="5"/>
  <c r="O121" i="5"/>
  <c r="K122" i="5"/>
  <c r="L122" i="5"/>
  <c r="M122" i="5"/>
  <c r="N122" i="5"/>
  <c r="O122" i="5"/>
  <c r="K123" i="5"/>
  <c r="L123" i="5"/>
  <c r="M123" i="5"/>
  <c r="N123" i="5"/>
  <c r="O123" i="5"/>
  <c r="K124" i="5"/>
  <c r="L124" i="5"/>
  <c r="M124" i="5"/>
  <c r="N124" i="5"/>
  <c r="O124" i="5"/>
  <c r="K125" i="5"/>
  <c r="L125" i="5"/>
  <c r="M125" i="5"/>
  <c r="N125" i="5"/>
  <c r="O125" i="5"/>
  <c r="K126" i="5"/>
  <c r="L126" i="5"/>
  <c r="M126" i="5"/>
  <c r="N126" i="5"/>
  <c r="O126" i="5"/>
  <c r="K127" i="5"/>
  <c r="L127" i="5"/>
  <c r="M127" i="5"/>
  <c r="N127" i="5"/>
  <c r="O127" i="5"/>
  <c r="K128" i="5"/>
  <c r="L128" i="5"/>
  <c r="M128" i="5"/>
  <c r="N128" i="5"/>
  <c r="O128" i="5"/>
  <c r="K129" i="5"/>
  <c r="L129" i="5"/>
  <c r="M129" i="5"/>
  <c r="N129" i="5"/>
  <c r="O129" i="5"/>
  <c r="K130" i="5"/>
  <c r="L130" i="5"/>
  <c r="M130" i="5"/>
  <c r="N130" i="5"/>
  <c r="O130" i="5"/>
  <c r="L3" i="5"/>
  <c r="M3" i="5"/>
  <c r="N3" i="5"/>
  <c r="O3" i="5"/>
  <c r="L4" i="5"/>
  <c r="M4" i="5"/>
  <c r="N4" i="5"/>
  <c r="O4" i="5"/>
  <c r="K4" i="5"/>
  <c r="K3" i="5"/>
  <c r="J2" i="5"/>
  <c r="J1" i="5"/>
</calcChain>
</file>

<file path=xl/sharedStrings.xml><?xml version="1.0" encoding="utf-8"?>
<sst xmlns="http://schemas.openxmlformats.org/spreadsheetml/2006/main" count="873" uniqueCount="550">
  <si>
    <t>BILL OF QUANTITY FOR CONSTRUCTION, RENOVIATION &amp; REHABILITATION AT VETA PROJECT</t>
  </si>
  <si>
    <t>VETA BLOCK A1 WORKSHOP, GUIDENCE AND COUNCELING ROOM</t>
  </si>
  <si>
    <t xml:space="preserve">Construction of tiles and walling </t>
  </si>
  <si>
    <t xml:space="preserve">S/N </t>
  </si>
  <si>
    <t>DECRIPTION OF MATERIALS</t>
  </si>
  <si>
    <t>QTY</t>
  </si>
  <si>
    <t>UNIT</t>
  </si>
  <si>
    <t>UNIT PRICE</t>
  </si>
  <si>
    <t>AMOUNT Euro</t>
  </si>
  <si>
    <t>Supply  of Floor tiles width 8.75m, Length10m, 87.5 square meter (m2)50x50 cm</t>
  </si>
  <si>
    <t>Box</t>
  </si>
  <si>
    <t xml:space="preserve">Supply Scutting tiles </t>
  </si>
  <si>
    <t>Cement 42.5N</t>
  </si>
  <si>
    <t>Bag</t>
  </si>
  <si>
    <t>Fine aggregate 4.5m3</t>
  </si>
  <si>
    <t>Trip</t>
  </si>
  <si>
    <t>Grout (white) Kg</t>
  </si>
  <si>
    <t>kg</t>
  </si>
  <si>
    <t>Blocks 6" ( 450x230x150) mm</t>
  </si>
  <si>
    <t>pc</t>
  </si>
  <si>
    <t>Rainforcement iron steel 12 Sq mm for ring beam</t>
  </si>
  <si>
    <t>Rainforcement iron steel 8 Sq mm for ring beam</t>
  </si>
  <si>
    <t xml:space="preserve">Binding wire for cage ring beam </t>
  </si>
  <si>
    <t>Props (milunda)</t>
  </si>
  <si>
    <t>Timber 1''x8''x3</t>
  </si>
  <si>
    <t xml:space="preserve">Nails kg 3'', 4'' 5'' @5kg </t>
  </si>
  <si>
    <t>SUB TOTAL  RAW MATERIALS</t>
  </si>
  <si>
    <t>PAINTING</t>
  </si>
  <si>
    <t>EMULSION PAINT WHITE</t>
  </si>
  <si>
    <t>BKT</t>
  </si>
  <si>
    <t>Silk Paint</t>
  </si>
  <si>
    <t>SKIMMING PUTTY</t>
  </si>
  <si>
    <t>BAG</t>
  </si>
  <si>
    <t>FIBER TAPE</t>
  </si>
  <si>
    <t>ROLL</t>
  </si>
  <si>
    <t>BINDER</t>
  </si>
  <si>
    <t>SOLVENT</t>
  </si>
  <si>
    <t>GLN</t>
  </si>
  <si>
    <t>WEATHER GUARD PAINT</t>
  </si>
  <si>
    <t>OIL PAINT BLACK</t>
  </si>
  <si>
    <t>TIN</t>
  </si>
  <si>
    <t>SAND PAPER NO 120</t>
  </si>
  <si>
    <t>SUB TOTAL RAW MATERIALS</t>
  </si>
  <si>
    <t>ELECTRICAL INSTALATION</t>
  </si>
  <si>
    <t>ITEM</t>
  </si>
  <si>
    <t>DESCRIPTION</t>
  </si>
  <si>
    <t>PRICE</t>
  </si>
  <si>
    <t>AMOUNT</t>
  </si>
  <si>
    <t>MATERIALS</t>
  </si>
  <si>
    <t>B.</t>
  </si>
  <si>
    <r>
      <t xml:space="preserve"> </t>
    </r>
    <r>
      <rPr>
        <b/>
        <sz val="12"/>
        <color rgb="FF000000"/>
        <rFont val="Times New Roman"/>
        <family val="1"/>
      </rPr>
      <t>ELECTRICAL INSTALLATION</t>
    </r>
  </si>
  <si>
    <t>Single fluorescent 4ft fitting Complete,LED philips  or other equal approved</t>
  </si>
  <si>
    <t>PCS</t>
  </si>
  <si>
    <t>Double switch socket ABB or other equal approved</t>
  </si>
  <si>
    <t>NB: Cables for 1.5sqmm  2.5sqmm and 4sqmm should be EURO  or
other equal approved</t>
  </si>
  <si>
    <t>Single core wire 1.5sqmm  - Red</t>
  </si>
  <si>
    <t>Roll</t>
  </si>
  <si>
    <t>Single core wire 1.5sqmm  - Black</t>
  </si>
  <si>
    <t>Single core wire 1.5sqmm  -green</t>
  </si>
  <si>
    <t>Single core wire 2.5sqmm - red</t>
  </si>
  <si>
    <t>Single core wire 2.5sqmm</t>
  </si>
  <si>
    <t>Single core wire 2.5sqmm green</t>
  </si>
  <si>
    <t>Main switch 6way,1PH with integral RCD 63A/300mmA ABB other
equal approved</t>
  </si>
  <si>
    <t>2gang 1 way switch  ABB or other equal approved</t>
  </si>
  <si>
    <t>Earth rod approved copper 16mm  not less than 1200mm</t>
  </si>
  <si>
    <t>Earth wire 4sqmm</t>
  </si>
  <si>
    <t>M</t>
  </si>
  <si>
    <t>Fine screw</t>
  </si>
  <si>
    <t>PACKET</t>
  </si>
  <si>
    <t>Insullation tapes (yellow,Black,Red) Tronic or other equal approved</t>
  </si>
  <si>
    <t>Air condition 18btu Bosch or other equal approved</t>
  </si>
  <si>
    <t>Conduit pipe Tronic or other equal approved</t>
  </si>
  <si>
    <t>PC's</t>
  </si>
  <si>
    <t>Elbow</t>
  </si>
  <si>
    <t>Conduit coupling</t>
  </si>
  <si>
    <t>Round cover</t>
  </si>
  <si>
    <t>Round box</t>
  </si>
  <si>
    <t>Plstic clips 22mm</t>
  </si>
  <si>
    <t>BOX</t>
  </si>
  <si>
    <t>Metal box single</t>
  </si>
  <si>
    <t>Metal box twin</t>
  </si>
  <si>
    <t>SUBTOTAL OF RAW MATERIALS</t>
  </si>
  <si>
    <t xml:space="preserve">ROOFING </t>
  </si>
  <si>
    <t>Cypress 2" X 4"X12' (Purlins)</t>
  </si>
  <si>
    <t>Nail 4"</t>
  </si>
  <si>
    <t>KG</t>
  </si>
  <si>
    <t>Nail 5"</t>
  </si>
  <si>
    <t>28G Corrugated roofing sheet 5.5m long</t>
  </si>
  <si>
    <t>Ridge cap</t>
  </si>
  <si>
    <t xml:space="preserve">Roofing nail </t>
  </si>
  <si>
    <t>Core of 12000mm length</t>
  </si>
  <si>
    <t>Line and pin (red in colour)</t>
  </si>
  <si>
    <t xml:space="preserve">SUB TOTAL OF RAW MATERIALS  </t>
  </si>
  <si>
    <t xml:space="preserve">GYPSUM CEILING BOARD </t>
  </si>
  <si>
    <t>Gypsum board</t>
  </si>
  <si>
    <t>Gypsum belt</t>
  </si>
  <si>
    <t>Gypsum screw</t>
  </si>
  <si>
    <t>Nail 3"</t>
  </si>
  <si>
    <t>Cypress Fascial board 1" X 10"X12'</t>
  </si>
  <si>
    <t>Cypress 2" X 2"X12'</t>
  </si>
  <si>
    <t>SUBTOTAL OF RAW MATERIALS  2</t>
  </si>
  <si>
    <t>ALUMINIUM PROFILES PARTITION VETA</t>
  </si>
  <si>
    <t>Aluminium partition perimeter frame (Profiles)</t>
  </si>
  <si>
    <t>Aluminium T-Section Mullion / T-Joint Profile</t>
  </si>
  <si>
    <t>Glazing Bead (Glass Retaining Bead)</t>
  </si>
  <si>
    <t>PC S</t>
  </si>
  <si>
    <t>Aluminium Angle Profile (L-Section)</t>
  </si>
  <si>
    <t>Door Hinges (Butt Hinges / Aluminium Door Hinges)</t>
  </si>
  <si>
    <t>Set</t>
  </si>
  <si>
    <t>Z-Section Aluminium Profile / Z-Bracket</t>
  </si>
  <si>
    <t>Hydraulic Door Closer</t>
  </si>
  <si>
    <t>Door Pull Handle / Lever Handle</t>
  </si>
  <si>
    <t>Mortice Lock / Aluminium Door Lockset</t>
  </si>
  <si>
    <t>Aluminium Blind Rivets (4.5 mm Pop Rivets)</t>
  </si>
  <si>
    <t>EPDM Rubber Gasket / Glazing Rubber Seal</t>
  </si>
  <si>
    <t>Rallor</t>
  </si>
  <si>
    <t>Clear Float Glass / Toughened Glass</t>
  </si>
  <si>
    <t>Sheet</t>
  </si>
  <si>
    <t>Aluminium Composite Panel (ACP / Alucobond Panel) 9mm</t>
  </si>
  <si>
    <t xml:space="preserve">SUB TOTAL OF RAW MATERIALS </t>
  </si>
  <si>
    <t>MAINTENANCE OF GUTTER  BLOCK  A1 VETA</t>
  </si>
  <si>
    <t>Unit</t>
  </si>
  <si>
    <t>Rate cost</t>
  </si>
  <si>
    <t>Amaunt Euro</t>
  </si>
  <si>
    <t>Gutter 4''</t>
  </si>
  <si>
    <t>Down pipe 3''</t>
  </si>
  <si>
    <t>Stop end 4''</t>
  </si>
  <si>
    <t>Union gutter 4''</t>
  </si>
  <si>
    <t>Silcon</t>
  </si>
  <si>
    <t>Tangent</t>
  </si>
  <si>
    <t>LITRE</t>
  </si>
  <si>
    <t>Screw 1''</t>
  </si>
  <si>
    <t>Crampe gutter 4''</t>
  </si>
  <si>
    <t>Down pipe clamp 4''</t>
  </si>
  <si>
    <t>SAFETY GEARS FOR ALL TASK</t>
  </si>
  <si>
    <t>Helment</t>
  </si>
  <si>
    <t>Roller brush 9''</t>
  </si>
  <si>
    <t>Brush 4''</t>
  </si>
  <si>
    <t>Reflector</t>
  </si>
  <si>
    <t>Scaffold</t>
  </si>
  <si>
    <t>SET</t>
  </si>
  <si>
    <t>scraper (wide)</t>
  </si>
  <si>
    <t>Steel float</t>
  </si>
  <si>
    <t>Ladder (glass chrome 4m)</t>
  </si>
  <si>
    <t>Safety boot</t>
  </si>
  <si>
    <t>PAIRS</t>
  </si>
  <si>
    <t>Mask</t>
  </si>
  <si>
    <t xml:space="preserve"> VETA  GRAND TOTAL FOR RAW MATERIALS</t>
  </si>
  <si>
    <t>Item No.</t>
  </si>
  <si>
    <t>Item Name</t>
  </si>
  <si>
    <t>Required Specification</t>
  </si>
  <si>
    <t>Offered Specifications</t>
  </si>
  <si>
    <t>Comments/Remarks</t>
  </si>
  <si>
    <t>Unit of Measurement</t>
  </si>
  <si>
    <t>Estimated Qty VETA</t>
  </si>
  <si>
    <t>Estimated Qty SIDO</t>
  </si>
  <si>
    <t>Estimated Qty FETA</t>
  </si>
  <si>
    <t>Estimated Qty (Total)</t>
  </si>
  <si>
    <t>Unit Rate (Euro)</t>
  </si>
  <si>
    <t>TOTAL FETA,VETA AND SIDO (Euro)</t>
  </si>
  <si>
    <t xml:space="preserve"> Floor tiles 50x50 cm</t>
  </si>
  <si>
    <t>Ceramic/vitrified floor tiles, wear-resistant, anti-slip surface finish, uniform colour, suitable for internal flooring.</t>
  </si>
  <si>
    <t>Stair tiles 80x60cm  (pair)</t>
  </si>
  <si>
    <t>Skirting Tiles</t>
  </si>
  <si>
    <t>Matching ceramic skirting tiles, minimum height as specified, water-resistant, smooth edge finish.</t>
  </si>
  <si>
    <t>Portland cement grade; fine powder, high compressive strength, and consistent quality.</t>
  </si>
  <si>
    <t>Bags</t>
  </si>
  <si>
    <t xml:space="preserve">Fine Aggregates/ Sand </t>
  </si>
  <si>
    <t>Natural sand or crushed fine material; clean, well-graded particles, providing good workability and durability in concrete mixes.</t>
  </si>
  <si>
    <t>Trips 4.5m3</t>
  </si>
  <si>
    <t xml:space="preserve">Course aggregate </t>
  </si>
  <si>
    <t>Crushed stone of nominal size 19 mm; hard, angular particles with high compressive strength, durable, and resistant to abrasion.</t>
  </si>
  <si>
    <t>Hardcore</t>
  </si>
  <si>
    <t>Crushed stone fill material (various sizes), used as a compactable base; high strength, excellent load-bearing capacity, and very durable under compression.</t>
  </si>
  <si>
    <t>Grout (white) kg</t>
  </si>
  <si>
    <t>Cementitious or epoxy-based white grout, water-resistant, anti-shrink, suitable for tile joints.</t>
  </si>
  <si>
    <t xml:space="preserve">kg </t>
  </si>
  <si>
    <t>Cement Blocks 6"</t>
  </si>
  <si>
    <t>Concrete blocks (6-inch); strong, uniform, and durable with good load-bearing properties 4MPa.  ( 450x230x150) mm</t>
  </si>
  <si>
    <t>Pcs</t>
  </si>
  <si>
    <t xml:space="preserve">Reinforcement steel </t>
  </si>
  <si>
    <t xml:space="preserve">Dpm </t>
  </si>
  <si>
    <t>Supply heavy-duty polyethylene sheet of minimum thickness 1000 gauge (250 microns), suitable for use as a damp-proof membrane. The material shall be durable, waterproof, and resistant to puncture under normal site handling and installation conditions.
The sheet shall be capable of being laid over a prepared blinding layer with joints designed to overlap by not less than 150 mm, compatible with sealing using waterproof adhesive tape. The membrane supplied shall ensure continuity and provide an effective barrier against ground moisture ingress.</t>
  </si>
  <si>
    <t>Rolls (2.4*20)</t>
  </si>
  <si>
    <t xml:space="preserve">Dpc </t>
  </si>
  <si>
    <t>The material shall be durable and waterproof, suitable for preventing rising damp. It shall allow for joints to overlap at least 100 mm and be properly sealed to form a continuous moisture barrier.</t>
  </si>
  <si>
    <t xml:space="preserve">Rolls </t>
  </si>
  <si>
    <t>Wire mesh 2.5mm</t>
  </si>
  <si>
    <t>Steel wire mesh with 2.5 mm thickness, typically galvanized or black steel; strong, flexible, corrosion-resistant (if galvanized), and durable for reinforcement applications.</t>
  </si>
  <si>
    <t xml:space="preserve">Reinforcement  steel </t>
  </si>
  <si>
    <t xml:space="preserve">Binding Wire </t>
  </si>
  <si>
    <t xml:space="preserve">Mild steel tying wire, often annealed; flexible, easy to bend, moderate tensile strength, and resistant to breakage during tying.
</t>
  </si>
  <si>
    <t>Roller</t>
  </si>
  <si>
    <t xml:space="preserve">Props </t>
  </si>
  <si>
    <t>Local props; strong, load-bearing, resistant to bending under vertical loads, and reusable depending on material quality greater than 8cm diameter.</t>
  </si>
  <si>
    <t xml:space="preserve">Timber </t>
  </si>
  <si>
    <t>Treated softwood timber; lightweight, good strength-to-weight ratio, resistant to warping and moderately durable against insects when treated. 1''x8''x3</t>
  </si>
  <si>
    <t>2.5 inch nail</t>
  </si>
  <si>
    <t>Steel construction nails; rigid, durable, with good holding strength.</t>
  </si>
  <si>
    <t>Kg</t>
  </si>
  <si>
    <t>3 inch nail</t>
  </si>
  <si>
    <t>4 inch nail</t>
  </si>
  <si>
    <t>5 inch nail</t>
  </si>
  <si>
    <t xml:space="preserve">Roofing Nails </t>
  </si>
  <si>
    <t>Supply roofing nails manufactured from hot-dip galvanized steel, designed for roofing applications. The nails shall have a large flat head for firm holding, a strong shank to prevent bending, and adequate length of 3 inch  to ensure secure fixing. They shall be durable, corrosion-resistant, and suitable for withstanding outdoor weather conditions.</t>
  </si>
  <si>
    <t xml:space="preserve">Kg </t>
  </si>
  <si>
    <t xml:space="preserve">Emulsion Paint white </t>
  </si>
  <si>
    <t>Paint shall be high-quality water-based emulsion paint suitable for interior/exterior application, manufactured by an approved supplier, and compliant with relevant standards (e.g., ISO or equivalent).</t>
  </si>
  <si>
    <t>Buckets 20 Littres</t>
  </si>
  <si>
    <t xml:space="preserve">Silk Paint </t>
  </si>
  <si>
    <t>Acrylic-based; smooth finish, UV- and weather-resistant.</t>
  </si>
  <si>
    <t xml:space="preserve">Skimming Wall Putty </t>
  </si>
  <si>
    <t>Fine cement-based; smooth, crack-resistant finish.</t>
  </si>
  <si>
    <t>Bags 25Kg</t>
  </si>
  <si>
    <t xml:space="preserve">Fiber Tape </t>
  </si>
  <si>
    <t>Reinforced mesh tape made from fiberglass strands; lightweight, high tensile strength, resistant to cracking, moisture, and alkali, and highly durable for reinforcing joints and surfaces.</t>
  </si>
  <si>
    <t xml:space="preserve">Binder </t>
  </si>
  <si>
    <t>Adhesive liquid; improves paint bonding and durability.</t>
  </si>
  <si>
    <t xml:space="preserve">Buckets 20 Littres </t>
  </si>
  <si>
    <t xml:space="preserve">Solvent </t>
  </si>
  <si>
    <t>Chemical thinner; fast-evaporating, compatible with paints.</t>
  </si>
  <si>
    <t xml:space="preserve">Gallon 1 Littres </t>
  </si>
  <si>
    <t xml:space="preserve">Weather Guard Paint </t>
  </si>
  <si>
    <t xml:space="preserve">Oil Paint Black </t>
  </si>
  <si>
    <t>Glossy, durable coating with good wear resistance.</t>
  </si>
  <si>
    <t xml:space="preserve">Tin 4 Littres </t>
  </si>
  <si>
    <t>Bitumen Paint</t>
  </si>
  <si>
    <t>Waterproof coating; highly durable against moisture.</t>
  </si>
  <si>
    <t>Oil Paint Ascot Grey</t>
  </si>
  <si>
    <t>Glossy, durable coating with good wear resistance. 4 littres.</t>
  </si>
  <si>
    <t>Pva roof paint brown</t>
  </si>
  <si>
    <t>PVA roof paint, brown colour, water-based acrylic/PVA modified coating, UV and weather resistant, for exterior roof surfaces, applied in two coats, equal approved.</t>
  </si>
  <si>
    <t xml:space="preserve">Buckets </t>
  </si>
  <si>
    <t>Sand paper no 120</t>
  </si>
  <si>
    <t>Abrasive sheet made from aluminum oxide or silicon carbide bonded to paper or cloth backing; available in various grit sizes (coarse to fine), durable, wear-resistant, and suitable for surface preparation and finishing.</t>
  </si>
  <si>
    <t>Sanding sealer 4l</t>
  </si>
  <si>
    <t>Resin-based; fast drying, enhances surface durability.</t>
  </si>
  <si>
    <t>Tin</t>
  </si>
  <si>
    <t>Sanding paper no. 40</t>
  </si>
  <si>
    <t>Abrasive sheets; varying grit for rough to fine finishing.</t>
  </si>
  <si>
    <t>Sanding paper no. 80</t>
  </si>
  <si>
    <t>Sanding paper no. 180</t>
  </si>
  <si>
    <t>Sanding paper no. 360</t>
  </si>
  <si>
    <t xml:space="preserve">Clear varnish </t>
  </si>
  <si>
    <t>Protective coating; UV-resistant, enhances durability and appearance.</t>
  </si>
  <si>
    <t>Mortise Double Level</t>
  </si>
  <si>
    <t>Hardened steel; durable locking mechanisms.</t>
  </si>
  <si>
    <t>Single fluorescent</t>
  </si>
  <si>
    <t>4 ft length, made from steel or aluminum housing with LED tube; energy-efficient, long lifespan (typically 20,000+ hours), and heat-resistant.</t>
  </si>
  <si>
    <t xml:space="preserve">Double switch socket </t>
  </si>
  <si>
    <t>Heavy-duty 2-gang switched socket outlet, rated 13A, 220–240V AC, 50Hz, suitable for industrial and commercial installations. abb or other equal approved</t>
  </si>
  <si>
    <t>Industrial Double switch Socket</t>
  </si>
  <si>
    <t>Metal/plastic body; strong, durable under heavy use.</t>
  </si>
  <si>
    <t>Steel conduit pipe</t>
  </si>
  <si>
    <t>Supply steel conduit pipes manufactured from high-quality mild steel, suitable for protecting electrical wiring. The conduits shall be rigid, durable, and resistant to corrosion, with a smooth internal surface to allow easy cable pulling. They shall be of standard sizes and thickness, with threaded or plain ends as required, and shall comply with relevant standards for electrical installations.</t>
  </si>
  <si>
    <t>pCS</t>
  </si>
  <si>
    <t>Single core wire 1.5sqmm  - red</t>
  </si>
  <si>
    <t>Copper conductor with PVC insulation; good conductivity, flame-retardant, and long-lasting.</t>
  </si>
  <si>
    <t>Single core wire 1.5sqmm  - black</t>
  </si>
  <si>
    <t xml:space="preserve">Single core wire </t>
  </si>
  <si>
    <t>PVC insulated copper conductor. 1.5sqmm  -green</t>
  </si>
  <si>
    <t>PVC insulated copper conductor. 2.5sqmm - red</t>
  </si>
  <si>
    <t>PVC insulated copper conductor. 2.5sqmm</t>
  </si>
  <si>
    <t>PVC insulated copper conductor. 2.5sqmm green</t>
  </si>
  <si>
    <t>Single core wire</t>
  </si>
  <si>
    <t>PVC insulated copper conductor.  6sqmm - red</t>
  </si>
  <si>
    <t>PVC insulated copper conductor.  6sqmm black</t>
  </si>
  <si>
    <t>PVC insulated copper conductor.  6sqmm green</t>
  </si>
  <si>
    <t>Single galvanised metal switch box</t>
  </si>
  <si>
    <t>Flush/surface mounting type, corrosion-resistant.</t>
  </si>
  <si>
    <t xml:space="preserve">Main switch </t>
  </si>
  <si>
    <t>Heavy-duty single-phase main distribution switch unit, complete with integral residual current device (RCD) protection, suitable for residential, commercial, or light industrial electrical distribution systems. 6way,1ph with integral rcd 63a/300mma abb other
equal approved</t>
  </si>
  <si>
    <t>Heavy-duty single-phase main distribution switch unit, complete with integral residual current device (RCD) protection, suitable for residential, commercial, or light industrial electrical distribution systems. 4way,1ph with integral rcd 63a/300mma abb other</t>
  </si>
  <si>
    <t xml:space="preserve">2gang 1 way switch  </t>
  </si>
  <si>
    <t>Industrial heavy-duty switch. abb or other equal approved</t>
  </si>
  <si>
    <t xml:space="preserve">3gang 1 way switch  </t>
  </si>
  <si>
    <t>Plastic or metal-clad housing; three-switch configuration, impact-resistant, flame-retardant, and long service life. abb or other equal approved</t>
  </si>
  <si>
    <t xml:space="preserve">Earth rod </t>
  </si>
  <si>
    <t>High conductivity, corrosion-resistant. approved copper 16mm  not less than 1200mm</t>
  </si>
  <si>
    <t xml:space="preserve">Earth wire </t>
  </si>
  <si>
    <t>PVC insulated copper conductor, green/yellow. 4sqmm</t>
  </si>
  <si>
    <t>m</t>
  </si>
  <si>
    <t xml:space="preserve">Fine Screw </t>
  </si>
  <si>
    <t>Steel (often galvanized); corrosion-resistant, precise threading, and durable for electrical or light fixing works.</t>
  </si>
  <si>
    <t xml:space="preserve">Packet </t>
  </si>
  <si>
    <t xml:space="preserve">Insulation tapes </t>
  </si>
  <si>
    <t>PVC material; flexible, flame-retardant, moisture-resistant, and long-lasting adhesion. (yellow,black,red) tronic or other equal approved</t>
  </si>
  <si>
    <t xml:space="preserve">Junction box </t>
  </si>
  <si>
    <t>PVC/metal box with cover for cable connections. tronic or other equal approved</t>
  </si>
  <si>
    <t xml:space="preserve">Lv cuttout fuse </t>
  </si>
  <si>
    <t>Supply low voltage (LV) cut-out fuse rated at 400A, suitable for protection and isolation in electrical distribution systems. The unit shall be of heavy-duty construction, designed for reliable performance under normal operating conditions.
The cut-out shall comprise a fuse carrier and base made of high-quality insulating material, with robust contacts to ensure secure connection. It shall be suitable for operation on 415V, 50Hz supply and capable of safely interrupting fault currents.
The fuse shall be of appropriate HRC (High Rupturing Capacity) type, providing effective protection against overload and short circuit conditions. The complete assembly shall be durable, corrosion-resistant, and suitable for indoor or outdoor use as required, with a minimum protection level appropriate to the installation environment.</t>
  </si>
  <si>
    <t xml:space="preserve">Metal clad 2gang 1 way switch  </t>
  </si>
  <si>
    <t xml:space="preserve">Photo cell </t>
  </si>
  <si>
    <t>Automatic daylight sensor for lighting control. 20a</t>
  </si>
  <si>
    <t>Pig tail bolts</t>
  </si>
  <si>
    <t>Steel bolts for fixing trays/supports.</t>
  </si>
  <si>
    <t xml:space="preserve">Air condition </t>
  </si>
  <si>
    <t>Split-type air conditioner, 18,000 BTU, inverter or high efficiency type, 220–240V, complete with indoor and outdoor units, remote control, refrigerant R410A/R32, Bosch or other equal approved.</t>
  </si>
  <si>
    <t>Split-type air conditioner, 12,000 BTU, inverter or high efficiency type, 220–240V, complete with indoor and outdoor units, remote control, refrigerant R410A/R32, Bosch or other equal approved.</t>
  </si>
  <si>
    <t xml:space="preserve">Conduit pipe </t>
  </si>
  <si>
    <t>Heavy-duty PVC conduit, suitable for electrical wiring installations. tronic or other equal approved</t>
  </si>
  <si>
    <t xml:space="preserve">Elbow </t>
  </si>
  <si>
    <t>PVC bend for conduit routing (typically 90°). tronic or other equal approved</t>
  </si>
  <si>
    <t>`PVC coupling for joining conduits, matching diameter, tight fit.</t>
  </si>
  <si>
    <t>Cover for junction/conduit boxes.</t>
  </si>
  <si>
    <t>PVC; durable enclosure, impact-resistant.</t>
  </si>
  <si>
    <t>Bulk head light fitting</t>
  </si>
  <si>
    <t xml:space="preserve"> Polycarbonate/metal; weatherproof, impact-resistant, durable.</t>
  </si>
  <si>
    <t xml:space="preserve">Plastic clips </t>
  </si>
  <si>
    <t>PVC clips for securing cables/conduits. 22mm</t>
  </si>
  <si>
    <t>Galvanized steel electrical back box, 1-gang, heavy duty, corrosion-resistant, complete with knockouts, for switches/sockets, equal approved.</t>
  </si>
  <si>
    <t>Galvanized steel electrical back box, 2-gang, heavy duty, corrosion-resistant, complete with knockouts, for switches/sockets, equal approved.</t>
  </si>
  <si>
    <t xml:space="preserve">Earth compound </t>
  </si>
  <si>
    <t>Conductive material for improving earthing system efficiency.</t>
  </si>
  <si>
    <t>Earth pit cover</t>
  </si>
  <si>
    <t>Heavy-duty cover for protection of earthing pit.</t>
  </si>
  <si>
    <t xml:space="preserve">Earthing mat </t>
  </si>
  <si>
    <t>Copper/galvanized grounding mat. 1mxm1</t>
  </si>
  <si>
    <t>Amoured cable</t>
  </si>
  <si>
    <t>Copper/aluminum with steel armouring; high mechanical protection, durable underground use.  4 core 32mm</t>
  </si>
  <si>
    <t>Cable Tie</t>
  </si>
  <si>
    <t>Nylon material; flexible, high tensile strength, UV- and wear-resistant, durable for fastening cables.  300X3.6</t>
  </si>
  <si>
    <t>Canadian clamp</t>
  </si>
  <si>
    <t>Heavy-duty metal clamp for securing pipes/cables, corrosion-resistant.  160mm</t>
  </si>
  <si>
    <t xml:space="preserve">Industria plug </t>
  </si>
  <si>
    <t>Industrial-grade plastic/metal; high current capacity, wear-resistant. 63A</t>
  </si>
  <si>
    <t xml:space="preserve">Distribution board </t>
  </si>
  <si>
    <t>Supply and install a 400A, 6-way TPN distribution board, complete with copper busbars, enclosed in a sheet steel, wall-mounted cabinet. The enclosure shall be robust, corrosion-resistant, and suitable for indoor use with a minimum protection rating of IP42 (or as required for the installation location).
The board shall be fully equipped with outgoing 32A–100A triple pole MCCBs (6 pieces). Each MCCB shall be of the moulded case type, designed to provide protection against overload and short circuit, and shall be of reputable manufacture.
The complete assembly shall be factory-built, properly wired, labeled, and ready for installation, providing a safe and reliable electrical distribution system.</t>
  </si>
  <si>
    <t xml:space="preserve">Dust and water proof dual </t>
  </si>
  <si>
    <t>IP65 rated fitting, complete with LED tubes. 4ft tubelight fixure complete,led philips  or other equal approved</t>
  </si>
  <si>
    <t xml:space="preserve">Flexible cable </t>
  </si>
  <si>
    <t>PVC insulated copper cable for power applications. 6mm 4core</t>
  </si>
  <si>
    <t xml:space="preserve">Galvanized cable tray </t>
  </si>
  <si>
    <t>Steel tray for cable management, corrosion-resistant. 100mmx30mm</t>
  </si>
  <si>
    <t>Steel tray for smaller cable runs. 50mmx50mm</t>
  </si>
  <si>
    <t xml:space="preserve">Industrial interlock socket and plug </t>
  </si>
  <si>
    <t>Heavy-duty plastic or polycarbonate body; dust/splash resistant (IP44), high current capacity, and mechanically strong. 63a,3 pin, ip44</t>
  </si>
  <si>
    <t xml:space="preserve">Metal clips </t>
  </si>
  <si>
    <t>Galvanized steel or aluminum clips sized 22mm; strong grip, corrosion-resistant, durable for securing conduits or cables. 22mm</t>
  </si>
  <si>
    <t>Cable tier</t>
  </si>
  <si>
    <t>Nylon material; flexible, high tensile strength, UV- and wear-resistant, durable for fastening cables.</t>
  </si>
  <si>
    <t>Packet</t>
  </si>
  <si>
    <t xml:space="preserve">Lamp holder </t>
  </si>
  <si>
    <t>Heat-resistant plastic or ceramic; compact, durable, resistant to heat and electrical wear. butten type tronic or other equal approved</t>
  </si>
  <si>
    <t xml:space="preserve">Led bulb </t>
  </si>
  <si>
    <t>Supply LED bulbs (Tronic or other equal approved) suitable for general lighting applications. The bulbs shall be energy-efficient, long-lasting, and provide stable illumination.
The LED bulbs shall operate on standard voltage (220–240V), with power rating as specified (e.g., 9W–18W), and shall have a minimum luminous efficacy of not less than 90 lm/W. tronic or other equal approved</t>
  </si>
  <si>
    <t xml:space="preserve">Twin metal clad  switch socket </t>
  </si>
  <si>
    <t>13A rating, heavy-duty metal-clad steel casing; impact-resistant, corrosion-resistant, and suitable for harsh environments. 13a, abb or other equal approved</t>
  </si>
  <si>
    <t xml:space="preserve">Metal clad 2 gang 1 way switch  </t>
  </si>
  <si>
    <t>Steel enclosure, robust mechanism; high durability, impact-resistant, and suitable for industrial use. abb or other equal approved</t>
  </si>
  <si>
    <t xml:space="preserve">Direct online starter (d0l) </t>
  </si>
  <si>
    <t>Supply Direct-On-Line (DOL) starter suitable for starting and stopping squirrel cage induction motors. The starter shall be of robust construction, designed for reliable operation under normal site conditions.
The DOL starter shall comprise a contactor, thermal overload relay, and start/stop push buttons, all housed in a durable enclosure. The enclosure shall be made of sheet steel or high-quality insulating material, with a minimum protection rating of IP42 (or as required).
The unit shall be suitable for operation on 220–415V, 50Hz supply and rated according to the motor capacity. The thermal overload relay shall provide protection against overload, while the contactor shall ensure efficient switching. The starter shall be complete, factory-assembled, and ready for installation.</t>
  </si>
  <si>
    <t>Surface isolator,</t>
  </si>
  <si>
    <t>Metal or insulated enclosure; high voltage tolerance, durable switching mechanism, and suitable for heavy-duty applications. three pole 63a,415v</t>
  </si>
  <si>
    <t xml:space="preserve">Wall cutting </t>
  </si>
  <si>
    <t>Abrasive disc for cutting masonry/concrete. disc 4''</t>
  </si>
  <si>
    <t xml:space="preserve">Steel pipe </t>
  </si>
  <si>
    <t>Mild steel; strong, weldable, durable with coating. 2'' of 6m length (round)</t>
  </si>
  <si>
    <t>Mild steel; strong, weldable, durable with coating. 1.5'' of 6m length  (round)</t>
  </si>
  <si>
    <t xml:space="preserve"> welding stick</t>
  </si>
  <si>
    <t>Steel welding rods; consistent arc, durable weld joints. 2.5mm of 2.5kg</t>
  </si>
  <si>
    <t xml:space="preserve">Round pipe </t>
  </si>
  <si>
    <t>Mild steel; strong, weldable, durable with coating. 6"*4mm*6mtrs</t>
  </si>
  <si>
    <t>Black pipe</t>
  </si>
  <si>
    <t>Mild steel; strong, weldable, durable with coating.  2"*4mm*6mtrs</t>
  </si>
  <si>
    <t>Round steel pipe</t>
  </si>
  <si>
    <t>Supply round steel pipes manufactured from high-quality mild steel, suitable for general structural or service applications. The pipes shall have an external diameter of 1½ inch (≈40 mm), with a wall thickness of 4 mm and a standard length of 6 meters.
The pipes shall be straight, smooth, and free from defects such as cracks, bends, or corrosion. They shall be of uniform thickness and capable of withstanding normal mechanical stresses. The material shall be durable, weldable, and suitable for cutting and fabrication.
Where required, the pipes shall be finished with protective coating (e.g., black steel, painted, or galvanized) to improve corrosion resistance and ensure long service life.</t>
  </si>
  <si>
    <t xml:space="preserve">Z. purlings </t>
  </si>
  <si>
    <t>Formed steel sections; high strength and lightweight. 4"*4mm*6mtrs</t>
  </si>
  <si>
    <t xml:space="preserve">Checked plate </t>
  </si>
  <si>
    <t>Steel plate; non-slip, wear-resistant. 4mm*8ft*4ft</t>
  </si>
  <si>
    <t xml:space="preserve">Cutting disc </t>
  </si>
  <si>
    <t>Abrasive; high cutting efficiency. 14"</t>
  </si>
  <si>
    <t>Ms electrode</t>
  </si>
  <si>
    <t>Welding electrode, 3.2mm diameter, mild steel type (e.g., E6013), suitable for general purpose arc welding; stable arc, low spatter, and smooth weld finish; to be stored in dry conditions to prevent moisture absorption.</t>
  </si>
  <si>
    <t xml:space="preserve">Ms electrode </t>
  </si>
  <si>
    <t>Steel welding rods; consistent arc, durable weld joints. 2.5mm</t>
  </si>
  <si>
    <t>Abrasive; high cutting efficiency. 9</t>
  </si>
  <si>
    <t xml:space="preserve">Bolt and nuts </t>
  </si>
  <si>
    <t>Steel; strong fastening, durable. 16mm*5</t>
  </si>
  <si>
    <t>Cypress</t>
  </si>
  <si>
    <t>Treated softwood timber; lightweight, good strength-to-weight ratio, resistant to warping and moderately durable against insects when treated.  2" x 4"x12' (purlins)</t>
  </si>
  <si>
    <t>Cypress fascial board</t>
  </si>
  <si>
    <t>Treated softwood timber; lightweight, good strength-to-weight ratio, resistant to warping and moderately durable against insects when treated.  1" x 10"x12'</t>
  </si>
  <si>
    <t xml:space="preserve">Cypress </t>
  </si>
  <si>
    <t>Treated softwood timber; lightweight, good strength-to-weight ratio, resistant to warping and moderately durable against insects when treated. 2" x 2"x12'</t>
  </si>
  <si>
    <t>Treated softwood timber; lightweight, good strength-to-weight ratio, resistant to warping and moderately durable against insects when treated. 2" x 6"x12' (truss)</t>
  </si>
  <si>
    <t>Treated softwood timber; lightweight, good strength-to-weight ratio, resistant to warping and moderately durable against insects when treated.  1" x 8"x12' (fascial)</t>
  </si>
  <si>
    <t>Mkongo</t>
  </si>
  <si>
    <t>Hardwood timber; dense, high strength, more durable and resistant to wear than softwood.  2" x 6"x12' (purlins)</t>
  </si>
  <si>
    <t>Screw</t>
  </si>
  <si>
    <t>Galvanized steel fixing screw for gutters and brackets.  2.5"</t>
  </si>
  <si>
    <t xml:space="preserve">Skylight roof covering </t>
  </si>
  <si>
    <t>Transparent polycarbonate/PVC; UV-resistant, lightweight, and durable. 3m long</t>
  </si>
  <si>
    <t xml:space="preserve">roofing sheet </t>
  </si>
  <si>
    <t>28g corrugated roofing sheet 5,5m long</t>
  </si>
  <si>
    <t>28-gauge galvanized steel; lightweight, corrosion-resistant, and long lifespan with coating. 6m long</t>
  </si>
  <si>
    <t xml:space="preserve"> roofing sheet </t>
  </si>
  <si>
    <t>28g corrugated roofing sheet 10m long</t>
  </si>
  <si>
    <t>Galvanized steel; weatherproof, corrosion-resistant, designed for roof apex protection.</t>
  </si>
  <si>
    <t xml:space="preserve">Core for tying the tie beam </t>
  </si>
  <si>
    <t>supply of the 1cm -1,5cmm steel core for tieing the tie beamswith the lenght of 12m</t>
  </si>
  <si>
    <t>Nylon/string line with steel pins; strong, visible, and weather-resistant.</t>
  </si>
  <si>
    <t>Calcium sulfate panels; lightweight, smooth, fire-resistant.</t>
  </si>
  <si>
    <t>PoP Powder Bags</t>
  </si>
  <si>
    <t>Supply of approved quality Plaster of Paris (POP) powder, conforming to BS EN 13279 or equivalent, supplied in 25 kg moisture-proof bags, suitable for internal plastering, molding, and finishing works.</t>
  </si>
  <si>
    <t>Gypsum belt (Cornice)</t>
  </si>
  <si>
    <t xml:space="preserve"> Steel/PVC/gypsum compounds; durable fixing and jointing materials.</t>
  </si>
  <si>
    <t>Gypsum Powder</t>
  </si>
  <si>
    <t xml:space="preserve"> Steel durable fixing and jointing materials.</t>
  </si>
  <si>
    <t xml:space="preserve">Wire Nails </t>
  </si>
  <si>
    <t>Steel nails in 3-inch and 4-inch lengths; strong, rigid, and durable with good holding strength, often available with smooth or ribbed shanks and may be galvanized for corrosion resistance.</t>
  </si>
  <si>
    <t>Aluminium partition perimeter frame (profiles)</t>
  </si>
  <si>
    <t>Extruded aluminium sections forming external boundary frame for partition system, high strength, straight and dimensionally stable.</t>
  </si>
  <si>
    <t>Aluminium t-section mullion / t-joint profile</t>
  </si>
  <si>
    <t>Structural aluminium section used for vertical/horizontal partition division and panel jointing.</t>
  </si>
  <si>
    <t>Glazing bead (glass retaining bead)</t>
  </si>
  <si>
    <t>Supply aluminium or uPVC glazing beads for securing glass panels within frames. Beads shall be minimum 1.2 mm thick (aluminium) or approved uPVC section, complete with EPDM insert where required. Finish shall match frame (powder-coated or anodized).</t>
  </si>
  <si>
    <t>Pc s</t>
  </si>
  <si>
    <t>Aluminium angle profile (l-section)</t>
  </si>
  <si>
    <t>Supply aluminium angle sections of minimum 2–3 mm thickness with equal or unequal legs (e.g., 25×25 mm, 40×40 mm or as required). Finish shall be powder-coated (≥60 microns) or anodized (≥15 microns).</t>
  </si>
  <si>
    <t>Door hinges (butt hinges / aluminium door hinges)</t>
  </si>
  <si>
    <t>Supply heavy-duty butt hinges made of stainless steel or anodized aluminium, minimum size 100 mm × 75 mm × 2.5 mm thick, with smooth operation and corrosion resistance. Suitable for aluminium doors.</t>
  </si>
  <si>
    <t>Z-section aluminium profile / z-bracket</t>
  </si>
  <si>
    <t>Supply aluminium Z-profile brackets of minimum 2–3 mm thickness, sized as required for structural support and alignment. Finish: powder-coated or anodized.</t>
  </si>
  <si>
    <t>Hydraulic door closer</t>
  </si>
  <si>
    <t>Supply adjustable hydraulic door closers suitable for door weight 10-30 kg, with adjustable closing and latching speed. Body shall be aluminium or cast metal, corrosion resistant.</t>
  </si>
  <si>
    <t>Door pull handle / lever handle</t>
  </si>
  <si>
    <t>Supply aluminium alloy or stainless-steel door handles, minimum 1.5 mm thickness, ergonomic design. Finish: satin, polished, or powder-coated. Complete with fixing accessories.</t>
  </si>
  <si>
    <t>Mortice lock / aluminium door lockset</t>
  </si>
  <si>
    <t>Supply heavy-duty mortice lockset suitable for aluminium doors, complete with cylinder, minimum 5-pin mechanism, keys (3 pcs), strike plate, and handles. Lock body shall be corrosion resistant and durable.</t>
  </si>
  <si>
    <t xml:space="preserve">Aluminium blind rivets </t>
  </si>
  <si>
    <t>Supply aluminium blind rivets, 4.5 mm diameter × appropriate grip range, corrosion resistant, dome head type, suitable for aluminium and ACP fixing.</t>
  </si>
  <si>
    <t>Epdm rubber gasket / glazing rubber seal</t>
  </si>
  <si>
    <t>Supply EPDM rubber glazing seals, minimum density 1.2–1.4 g/cm³, UV-resistant, weatherproof, with temperature resistance from –20°C to +100°C, compatible with aluminium profiles.</t>
  </si>
  <si>
    <t>Clear float glass / toughened glass</t>
  </si>
  <si>
    <t>Float glass: minimum 6 mm thick
Toughened glass: minimum 6 mm thick (as required)
Edges polished, free from defects, high transparency, compliant with safety standards.</t>
  </si>
  <si>
    <t xml:space="preserve">Aluminium composite panel (acp / alucobond panel) </t>
  </si>
  <si>
    <t>Sandwich panel with aluminium outer skins and polyethylene/mineral core, lightweight, weather resistant, and decorative finish.</t>
  </si>
  <si>
    <t>PVC or galvanized steel rainwater gutter system, UV resistant, smooth internal flow surface.</t>
  </si>
  <si>
    <t>PVC rainwater vertical discharge pipe, rigid and weather resistant.</t>
  </si>
  <si>
    <t>Gutter end cap used to seal open ends and prevent leakage.</t>
  </si>
  <si>
    <t>Angle gutter 4''</t>
  </si>
  <si>
    <t>Waterproof, UV-resistant sealing compound for joints and leak prevention.</t>
  </si>
  <si>
    <t>Elbow 90⁰  3''</t>
  </si>
  <si>
    <t>PVC; smooth, durable connection fitting.</t>
  </si>
  <si>
    <t>Elbow 45⁰ (3'')</t>
  </si>
  <si>
    <t>Running outlet 3''</t>
  </si>
  <si>
    <t>PVC fitting; smooth finish, durable, corrosion-resistant.</t>
  </si>
  <si>
    <t>PVC Adhesive (Tungent)</t>
  </si>
  <si>
    <t>Supply high-quality industrial contact adhesive suitable for bonding materials such as laminate, aluminium, wood, rubber, and plastic. The adhesive shall be quick-drying, strong bonding, and easy to apply.
The glue shall have high initial tack, good spreadability, and form a durable bond resistant to heat, moisture, and normal weather conditions. It shall be suitable for interior and light exterior use.
The adhesive shall be supplied in sealed containers, from an approved manufacturer (e.g., Dunlop, Evo-Stik, or equivalent), and comply with relevant quality standards.</t>
  </si>
  <si>
    <t>Litre</t>
  </si>
  <si>
    <t>Galvanized steel fixing screw for gutters and brackets.</t>
  </si>
  <si>
    <t>Supply and installation of 4-inch plastic (PVC/uPVC) gutter brackets, factory-manufactured, durable and weather-resistant, fixed at specified spacing, complete with non-corrosive screws/anchors, for proper support and alignment of rainwater gutters.</t>
  </si>
  <si>
    <t>Crampe gutter 3''</t>
  </si>
  <si>
    <t>Supply of 3-inch plastic (PVC/uPVC) gutter brackets, factory-manufactured, durable and weather-resistant, fixed at specified spacing, complete with non-corrosive screws/anchors, for proper support and alignment of rainwater gutters.</t>
  </si>
  <si>
    <t>Pvc trunking</t>
  </si>
  <si>
    <t>Rigid PVC cable duct of size 16 mm × 25 mm; lightweight, smooth internal surface for cable protection, corrosion-resistant, flame-retardant, and durable for indoor electrical installations.</t>
  </si>
  <si>
    <t>Ceiling fan africab or other equal approved</t>
  </si>
  <si>
    <t>Metal body with aluminum or steel blades; robust motor, corrosion-resistant finish, energy-efficient, and durable for continuous operation.</t>
  </si>
  <si>
    <t>3gang 1 way switch abb or other equal approved</t>
  </si>
  <si>
    <t>Plastic or metal-clad housing; three-switch configuration, impact-resistant, flame-retardant, and long service life.</t>
  </si>
  <si>
    <t>Wall-mounted support bracket for securing vertical downpipes.</t>
  </si>
  <si>
    <t xml:space="preserve"> High-density plastic (HDPE) shell with internal suspension; impact-resistant, lightweight, and durable for head protection.</t>
  </si>
  <si>
    <t>Synthetic fiber roller with plastic/metal frame; wide coverage, wear-resistant, suitable for repeated painting use.</t>
  </si>
  <si>
    <t>Bristle brush (natural or synthetic) with wooden/plastic handle; durable, flexible bristles, good paint retention.</t>
  </si>
  <si>
    <t>High-visibility material (plastic/fabric with reflective coating); weather-resistant, durable, enhances visibility.</t>
  </si>
  <si>
    <t>Modular steel scaffolding system made from galvanized steel, consisting of vertical standards, horizontal ledgers, diagonal braces, base plates, and steel planks; typical bay dimensions are 2.0–2.5 m (length) × 1.2–1.5 m (width) × 2.0 m (height per lift). Steel tubes are usually 48–50 mm diameter with 3–4 mm wall thickness; planks are about 200–250 mm wide and 40–50 mm thick. The system is high-strength, corrosion-resistant, stable under load, and durable for repeated assembly and site use.</t>
  </si>
  <si>
    <t>Scraper (wide)</t>
  </si>
  <si>
    <t>Steel blade with handle; rigid, wear-resistant, and durable for surface preparation.</t>
  </si>
  <si>
    <t>Flat steel plate with handle; strong, smooth finish, corrosion-resistant, long-lasting.</t>
  </si>
  <si>
    <t>Fiberglass or steel frame; corrosion-resistant, high strength, non-conductive (if fiberglass), durable.</t>
  </si>
  <si>
    <t>Leather/rubber with reinforced steel toe; abrasion-resistant, slip-resistant, and durable for heavy-duty use.</t>
  </si>
  <si>
    <t>Pairs</t>
  </si>
  <si>
    <t>Fabric or synthetic filter material; lightweight, breathable, and provides protection against dust and particles. N90</t>
  </si>
  <si>
    <t>Flush tank (kariba)</t>
  </si>
  <si>
    <t>High-density plastic (HDPE/PP) or ceramic unit; corrosion-resistant, lightweight, durable, and resistant to water chemicals.</t>
  </si>
  <si>
    <t>Bib cork 1/2''</t>
  </si>
  <si>
    <t>Brass, often chrome-plated; strong, corrosion-resistant, and durable for continuous water exposure.</t>
  </si>
  <si>
    <t>Ips pipe 1/2''</t>
  </si>
  <si>
    <t>Steel or galvanized iron pipe; rigid, strong, resistant to mechanical stress, moderate corrosion resistance.</t>
  </si>
  <si>
    <t>Tee 1/2''</t>
  </si>
  <si>
    <t>PVC or metal fitting; rigid, corrosion-resistant, durable for pipe connections.</t>
  </si>
  <si>
    <t>Elbow 1/2''</t>
  </si>
  <si>
    <t>Thread tape</t>
  </si>
  <si>
    <t>Supply and installation of PTFE thread sealing tape, 12 mm width, high-density, suitable for sealing threaded pipe joints in plumbing works.</t>
  </si>
  <si>
    <t>Bib cork 3/4'</t>
  </si>
  <si>
    <t>Brass (chrome-plated optional); corrosion-resistant, strong, durable.</t>
  </si>
  <si>
    <t>Ips pipe 3/4''</t>
  </si>
  <si>
    <t>¾" diameter iron pipe size, typically made from galvanized steel or threaded steel; strong, rigid, resistant to mechanical stress, with moderate corrosion resistance depending on coating.</t>
  </si>
  <si>
    <t>Male connector 3/4'</t>
  </si>
  <si>
    <t>Brass/PVC fitting; strong threading, corrosion-resistant, durable.</t>
  </si>
  <si>
    <t>Elbow 3/4''</t>
  </si>
  <si>
    <t>Pillar tap 1/2''</t>
  </si>
  <si>
    <t>Chrome-plated brass; corrosion-resistant, smooth finish, durable.</t>
  </si>
  <si>
    <t>Bottle trap 1 1/4'</t>
  </si>
  <si>
    <t>PVC or chrome-plated brass; compact, corrosion-resistant, durable.</t>
  </si>
  <si>
    <t>Flexible pipe 1/2''</t>
  </si>
  <si>
    <t>½" diameter, made from stainless steel braided hose or reinforced PVC; flexible structure, pressure- and temperature-resistant, with moderate to high durability.</t>
  </si>
  <si>
    <t xml:space="preserve">Flexible conduit </t>
  </si>
  <si>
    <t xml:space="preserve"> PVC/metallic; bendable, impact-resistant, durable. 25mm</t>
  </si>
  <si>
    <t>roll</t>
  </si>
  <si>
    <t>Angle valve  1/2''</t>
  </si>
  <si>
    <t>Brass, often chrome-plated; high pressure resistance, corrosion-resistant, long-lasting.</t>
  </si>
  <si>
    <t>Pvc cement(1litter)</t>
  </si>
  <si>
    <t>Liquid solvent adhesive in 1-liter packaging; fast-setting, chemically resistant, forms strong and permanent bonds on PVC materials.</t>
  </si>
  <si>
    <t>Kitchen cock 1/2''</t>
  </si>
  <si>
    <t>½" size, manufactured from chrome-plated brass; smooth finish, resistant to rust, scaling, and wear from frequent use.</t>
  </si>
  <si>
    <t>Floor trap 1 1/2''</t>
  </si>
  <si>
    <t>1½" size, made from PVC, UPVC, or stainless steel; sturdy construction, resistant to chemicals, abrasion, and long-term exposure to wastewater.</t>
  </si>
  <si>
    <t>Seal tape 1/2''</t>
  </si>
  <si>
    <t>½" width, made from PTFE; thin, flexible, non-reactive material with high resistance to chemicals, heat, and pressure.</t>
  </si>
  <si>
    <t>Pillar tap (push) 1/2''</t>
  </si>
  <si>
    <t>½" size, chrome-plated brass construction; robust mechanism, wear-resistant surface, and designed for repeated mechanical operation.</t>
  </si>
  <si>
    <t>Bib taps 1/2''</t>
  </si>
  <si>
    <t>½" size, brass with optional chrome coating; strong body, weather- and corrosion-resistant, suitable for both indoor and outdoor environments.</t>
  </si>
  <si>
    <t>Bottle trap (magic 1 1/4'')</t>
  </si>
  <si>
    <t>PVC/plastic; corrosion-resistant, compact.</t>
  </si>
  <si>
    <t>Pvc pipe (class b) 4''</t>
  </si>
  <si>
    <t>4" diameter, made from unplasticized PVC; medium wall thickness, durable, corrosion-proof, and suitable for moderate load conditions.</t>
  </si>
  <si>
    <t>Gate valve 1/2''(pex)</t>
  </si>
  <si>
    <t>½" size, brass construction, PEX-compatible; solid build, high pressure resistance, and long-lasting with minimal wear.</t>
  </si>
  <si>
    <t>Gate valve 3/4''(pex)</t>
  </si>
  <si>
    <t>¾" size, made from brass and compatible with PEX systems; robust construction, high pressure resistance, corrosion-resistant, and long service life.</t>
  </si>
  <si>
    <t>Float ball valve 3/4''</t>
  </si>
  <si>
    <t>¾" size, commonly made from brass or high-grade plastic with metal components; durable, corrosion-resistant, and designed to operate reliably under constant water exposure.</t>
  </si>
  <si>
    <t>Wash basin with pedestrial complete unit</t>
  </si>
  <si>
    <t>Supply wash basin with pedestal manufactured from high-quality vitreous china with a white glazed finish. The basin shall be smooth, non-porous, durable, and resistant to stains and chemicals.
The wash basin shall have dimensions of 550–600 mm width × 400–450 mm depth, complete with a matching full-height pedestal designed to support the basin and conceal pipework. The unit shall be supplied complete with corresponding fixing accessories and be suitable for standard sanitary installations.</t>
  </si>
  <si>
    <t xml:space="preserve">Basin screw </t>
  </si>
  <si>
    <t>Brass; strong, corrosion-resistant, long-lasting.</t>
  </si>
  <si>
    <t>Pvc elbow 1 1/4''</t>
  </si>
  <si>
    <t>PVC + solvent adhesive; chemical-resistant, durable joints.</t>
  </si>
  <si>
    <t xml:space="preserve">Hollow section 1.1/5 </t>
  </si>
  <si>
    <t>Mild steel; high strength, weldable, durable with coating.</t>
  </si>
  <si>
    <t>Pc</t>
  </si>
  <si>
    <t xml:space="preserve">Hollow section </t>
  </si>
  <si>
    <t>Mild steel; high strength, weldable, durable with coating. 1.1/4*1.1/4</t>
  </si>
  <si>
    <t>Hollow section 1*1</t>
  </si>
  <si>
    <t>Ms sheet 1.2mm</t>
  </si>
  <si>
    <t>Mild steel plate; strong, formable, corrosion-sensitive without coating.</t>
  </si>
  <si>
    <t xml:space="preserve">Padlock </t>
  </si>
  <si>
    <t>Red oxide 4ltr</t>
  </si>
  <si>
    <t>Anti-corrosion primer; protects steel surfaces.</t>
  </si>
  <si>
    <t>Hinges 3''x3''</t>
  </si>
  <si>
    <t>Supply of 3" × 3" hinges, stainless steel or approved equivalent, complete with matching screws, properly fixed to ensure smooth operation of doors.</t>
  </si>
  <si>
    <t>Electrode 3.2mm</t>
  </si>
  <si>
    <t>Distribution board</t>
  </si>
  <si>
    <t>Supply of 250A, 4-way TPN distribution board, complete with copper busbars, enclosed in a heavy-duty sheet steel cabinet suitable for wall mounting. The enclosure shall be corrosion-resistant and suitable for indoor use, with a minimum protection rating of IP42 (or as required for the installation location).
The distribution board shall be fully equipped with outgoing 32A–100A triple pole MCCBs (4 pieces). Each MCCB shall be of moulded case type, providing protection against overload and short circuit, and shall be of approved quality.
The complete unit shall be factory-assembled, properly wired, labeled, and ready for safe and reliable operation.</t>
  </si>
  <si>
    <t>High-yield steel bars; ribbed, high tensile strength, and resistant to deformation. bar lenght should be 12m, 12 mm diameter</t>
  </si>
  <si>
    <t>High-yield steel bars; ribbed, high tensile strength, and resistant to deformation. bar lenght should be 12m, 08 mm diameter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</si>
</sst>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 #,##0.00_ ;_ * \-#,##0.00_ ;_ * &quot;-&quot;??_ ;_ @_ "/>
    <numFmt numFmtId="165" formatCode="_(* #,##0_);_(* \(#,##0\);_(* &quot;-&quot;??_);_(@_)"/>
  </numFmts>
  <fonts count="14" x14ac:knownFonts="1">
    <font>
      <sz val="11"/>
      <color theme="1"/>
      <name val="Calibri"/>
      <family val="2"/>
      <scheme val="minor"/>
    </font>
    <font>
      <sz val="11"/>
      <color theme="1"/>
      <name val="Calibri"/>
      <family val="2"/>
      <scheme val="minor"/>
    </font>
    <font>
      <sz val="10"/>
      <name val="Arial"/>
      <family val="2"/>
    </font>
    <font>
      <b/>
      <sz val="12"/>
      <color rgb="FF000000"/>
      <name val="Times New Roman"/>
      <family val="1"/>
    </font>
    <font>
      <b/>
      <sz val="12"/>
      <color theme="1"/>
      <name val="Times New Roman"/>
      <family val="1"/>
    </font>
    <font>
      <sz val="12"/>
      <color theme="1"/>
      <name val="Times New Roman"/>
      <family val="1"/>
    </font>
    <font>
      <sz val="12"/>
      <name val="Times New Roman"/>
      <family val="1"/>
    </font>
    <font>
      <sz val="12"/>
      <color rgb="FF000000"/>
      <name val="Times New Roman"/>
      <family val="1"/>
    </font>
    <font>
      <b/>
      <u/>
      <sz val="12"/>
      <color rgb="FF000000"/>
      <name val="Times New Roman"/>
      <family val="1"/>
    </font>
    <font>
      <b/>
      <sz val="12"/>
      <name val="Times New Roman"/>
      <family val="1"/>
    </font>
    <font>
      <b/>
      <sz val="11"/>
      <color theme="1"/>
      <name val="Calibri"/>
      <family val="2"/>
      <scheme val="minor"/>
    </font>
    <font>
      <sz val="11"/>
      <color rgb="FF000000"/>
      <name val="Calibri"/>
      <family val="2"/>
      <scheme val="minor"/>
    </font>
    <font>
      <sz val="8"/>
      <name val="Calibri"/>
      <family val="2"/>
      <scheme val="minor"/>
    </font>
    <font>
      <b/>
      <sz val="11"/>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72">
    <xf numFmtId="0" fontId="0" fillId="0" borderId="0" xfId="0"/>
    <xf numFmtId="0" fontId="4" fillId="0" borderId="1" xfId="0" applyFont="1" applyBorder="1" applyAlignment="1">
      <alignment horizontal="left"/>
    </xf>
    <xf numFmtId="0" fontId="5" fillId="0" borderId="0" xfId="0" applyFont="1" applyAlignment="1">
      <alignment horizontal="left"/>
    </xf>
    <xf numFmtId="0" fontId="5" fillId="0" borderId="1" xfId="0" applyFont="1" applyBorder="1" applyAlignment="1">
      <alignment horizontal="left"/>
    </xf>
    <xf numFmtId="20" fontId="4" fillId="0" borderId="1" xfId="0" applyNumberFormat="1" applyFont="1" applyBorder="1" applyAlignment="1">
      <alignment horizontal="left"/>
    </xf>
    <xf numFmtId="43" fontId="4" fillId="0" borderId="1" xfId="1" applyFont="1" applyFill="1" applyBorder="1" applyAlignment="1">
      <alignment horizontal="left"/>
    </xf>
    <xf numFmtId="0" fontId="4" fillId="0" borderId="1" xfId="0" applyFont="1" applyBorder="1" applyAlignment="1">
      <alignment horizontal="left" vertical="top"/>
    </xf>
    <xf numFmtId="0" fontId="5" fillId="0" borderId="1" xfId="0" applyFont="1" applyBorder="1" applyAlignment="1">
      <alignment horizontal="left" vertical="top"/>
    </xf>
    <xf numFmtId="0" fontId="5" fillId="0" borderId="1" xfId="0" applyFont="1" applyBorder="1" applyAlignment="1">
      <alignment horizontal="left" vertical="center"/>
    </xf>
    <xf numFmtId="41" fontId="5" fillId="0" borderId="1" xfId="1" applyNumberFormat="1" applyFont="1" applyFill="1" applyBorder="1" applyAlignment="1">
      <alignment horizontal="left"/>
    </xf>
    <xf numFmtId="0" fontId="6" fillId="0" borderId="1" xfId="2" applyFont="1" applyBorder="1" applyAlignment="1">
      <alignment horizontal="left" vertical="center"/>
    </xf>
    <xf numFmtId="3" fontId="6" fillId="0" borderId="1" xfId="2" applyNumberFormat="1" applyFont="1" applyBorder="1" applyAlignment="1">
      <alignment horizontal="left" vertical="center"/>
    </xf>
    <xf numFmtId="41" fontId="5" fillId="0" borderId="1" xfId="0" applyNumberFormat="1" applyFont="1" applyBorder="1" applyAlignment="1">
      <alignment horizontal="left"/>
    </xf>
    <xf numFmtId="41" fontId="4" fillId="0" borderId="1" xfId="1" applyNumberFormat="1" applyFont="1" applyFill="1" applyBorder="1" applyAlignment="1">
      <alignment horizontal="left"/>
    </xf>
    <xf numFmtId="0" fontId="3" fillId="0" borderId="1" xfId="0" applyFont="1" applyBorder="1" applyAlignment="1">
      <alignment horizontal="left" vertical="top"/>
    </xf>
    <xf numFmtId="0" fontId="7" fillId="0" borderId="1" xfId="0" applyFont="1" applyBorder="1" applyAlignment="1">
      <alignment horizontal="left" vertical="top"/>
    </xf>
    <xf numFmtId="0" fontId="8" fillId="0" borderId="1" xfId="0" applyFont="1" applyBorder="1" applyAlignment="1">
      <alignment horizontal="left" vertical="top"/>
    </xf>
    <xf numFmtId="43" fontId="7" fillId="0" borderId="1" xfId="1" applyFont="1" applyFill="1" applyBorder="1" applyAlignment="1">
      <alignment horizontal="left" vertical="top"/>
    </xf>
    <xf numFmtId="43" fontId="3" fillId="0" borderId="1" xfId="1" applyFont="1" applyFill="1" applyBorder="1" applyAlignment="1">
      <alignment horizontal="left" vertical="top"/>
    </xf>
    <xf numFmtId="43" fontId="7" fillId="0" borderId="1" xfId="0" applyNumberFormat="1"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horizontal="left"/>
    </xf>
    <xf numFmtId="43" fontId="3" fillId="0" borderId="1" xfId="0" applyNumberFormat="1" applyFont="1" applyBorder="1" applyAlignment="1">
      <alignment horizontal="left"/>
    </xf>
    <xf numFmtId="3" fontId="5" fillId="0" borderId="1" xfId="0" applyNumberFormat="1" applyFont="1" applyBorder="1" applyAlignment="1">
      <alignment horizontal="left" vertical="center"/>
    </xf>
    <xf numFmtId="0" fontId="9" fillId="0" borderId="1" xfId="2" applyFont="1" applyBorder="1" applyAlignment="1">
      <alignment horizontal="left" vertical="center"/>
    </xf>
    <xf numFmtId="3" fontId="4" fillId="0" borderId="1" xfId="0" applyNumberFormat="1" applyFont="1" applyBorder="1" applyAlignment="1">
      <alignment horizontal="left" vertical="center"/>
    </xf>
    <xf numFmtId="0" fontId="6" fillId="0" borderId="1" xfId="0" applyFont="1" applyBorder="1" applyAlignment="1">
      <alignment horizontal="left" vertical="center"/>
    </xf>
    <xf numFmtId="165" fontId="6" fillId="0" borderId="1" xfId="1" applyNumberFormat="1" applyFont="1" applyFill="1" applyBorder="1" applyAlignment="1">
      <alignment horizontal="left" vertical="center"/>
    </xf>
    <xf numFmtId="3" fontId="5" fillId="0" borderId="1" xfId="0" applyNumberFormat="1" applyFont="1" applyBorder="1" applyAlignment="1">
      <alignment horizontal="left"/>
    </xf>
    <xf numFmtId="43" fontId="5" fillId="0" borderId="1" xfId="0" applyNumberFormat="1" applyFont="1" applyBorder="1" applyAlignment="1">
      <alignment horizontal="left"/>
    </xf>
    <xf numFmtId="164" fontId="5" fillId="0" borderId="0" xfId="0" applyNumberFormat="1" applyFont="1" applyAlignment="1">
      <alignment horizontal="left"/>
    </xf>
    <xf numFmtId="1" fontId="7" fillId="0" borderId="1" xfId="0" applyNumberFormat="1" applyFont="1" applyBorder="1" applyAlignment="1">
      <alignment horizontal="left" vertical="top"/>
    </xf>
    <xf numFmtId="0" fontId="5" fillId="0" borderId="2" xfId="0" applyFont="1" applyBorder="1" applyAlignment="1">
      <alignment horizontal="left"/>
    </xf>
    <xf numFmtId="0" fontId="4" fillId="0" borderId="2" xfId="0" applyFont="1" applyBorder="1" applyAlignment="1">
      <alignment horizontal="left"/>
    </xf>
    <xf numFmtId="43" fontId="4" fillId="0" borderId="2" xfId="0" applyNumberFormat="1" applyFont="1" applyBorder="1" applyAlignment="1">
      <alignment horizontal="left"/>
    </xf>
    <xf numFmtId="0" fontId="5" fillId="0" borderId="3" xfId="0" applyFont="1" applyBorder="1" applyAlignment="1">
      <alignment horizontal="left"/>
    </xf>
    <xf numFmtId="0" fontId="4" fillId="0" borderId="4" xfId="0" applyFont="1" applyBorder="1" applyAlignment="1">
      <alignment horizontal="left"/>
    </xf>
    <xf numFmtId="43" fontId="4" fillId="0" borderId="5" xfId="0" applyNumberFormat="1" applyFont="1" applyBorder="1" applyAlignment="1">
      <alignment horizontal="left"/>
    </xf>
    <xf numFmtId="20" fontId="0" fillId="0" borderId="0" xfId="0" applyNumberFormat="1"/>
    <xf numFmtId="0" fontId="11" fillId="0" borderId="0" xfId="0" applyFont="1" applyAlignment="1">
      <alignment vertical="top"/>
    </xf>
    <xf numFmtId="0" fontId="11"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11" fillId="0" borderId="1" xfId="0" applyFont="1" applyBorder="1" applyAlignment="1">
      <alignment vertical="top"/>
    </xf>
    <xf numFmtId="0" fontId="11" fillId="0" borderId="1" xfId="0" applyFont="1" applyBorder="1" applyAlignment="1">
      <alignment vertical="top" wrapText="1"/>
    </xf>
    <xf numFmtId="0" fontId="0" fillId="0" borderId="1" xfId="0" applyBorder="1" applyAlignment="1">
      <alignment vertical="top"/>
    </xf>
    <xf numFmtId="0" fontId="0" fillId="0" borderId="1" xfId="0" applyBorder="1" applyAlignment="1">
      <alignment vertical="top" wrapText="1"/>
    </xf>
    <xf numFmtId="0" fontId="13" fillId="0" borderId="7" xfId="0" applyFont="1" applyBorder="1" applyAlignment="1">
      <alignment vertical="top"/>
    </xf>
    <xf numFmtId="0" fontId="13" fillId="0" borderId="8" xfId="0" applyFont="1" applyBorder="1" applyAlignment="1">
      <alignment vertical="top" wrapText="1"/>
    </xf>
    <xf numFmtId="0" fontId="13" fillId="0" borderId="8" xfId="0" applyFont="1" applyBorder="1" applyAlignment="1">
      <alignment vertical="top"/>
    </xf>
    <xf numFmtId="0" fontId="10" fillId="0" borderId="9" xfId="0" applyFont="1" applyBorder="1" applyAlignment="1">
      <alignment vertical="top"/>
    </xf>
    <xf numFmtId="0" fontId="10" fillId="0" borderId="10" xfId="0" applyFont="1" applyBorder="1" applyAlignment="1">
      <alignment vertical="top"/>
    </xf>
    <xf numFmtId="165" fontId="0" fillId="0" borderId="6" xfId="1" applyNumberFormat="1" applyFont="1" applyBorder="1" applyAlignment="1">
      <alignment vertical="top"/>
    </xf>
    <xf numFmtId="165" fontId="0" fillId="0" borderId="11" xfId="1" applyNumberFormat="1" applyFont="1" applyBorder="1" applyAlignment="1">
      <alignment vertical="top"/>
    </xf>
    <xf numFmtId="3" fontId="11" fillId="0" borderId="1" xfId="1" applyNumberFormat="1" applyFont="1" applyBorder="1" applyAlignment="1">
      <alignment vertical="top"/>
    </xf>
    <xf numFmtId="3" fontId="0" fillId="0" borderId="1" xfId="1" applyNumberFormat="1" applyFont="1" applyBorder="1" applyAlignment="1">
      <alignment vertical="top"/>
    </xf>
    <xf numFmtId="3" fontId="0" fillId="0" borderId="1" xfId="1" applyNumberFormat="1" applyFont="1" applyBorder="1" applyAlignment="1">
      <alignment horizontal="right" vertical="top"/>
    </xf>
    <xf numFmtId="3" fontId="0" fillId="0" borderId="0" xfId="1" applyNumberFormat="1" applyFont="1" applyAlignment="1">
      <alignment vertical="top"/>
    </xf>
    <xf numFmtId="0" fontId="0" fillId="0" borderId="1" xfId="1" applyNumberFormat="1" applyFont="1" applyBorder="1" applyAlignment="1">
      <alignment horizontal="right" vertical="top"/>
    </xf>
    <xf numFmtId="0" fontId="11"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1" fillId="0" borderId="1" xfId="0" applyFont="1" applyBorder="1" applyAlignment="1">
      <alignment vertical="center"/>
    </xf>
    <xf numFmtId="3" fontId="0" fillId="0" borderId="1" xfId="1" applyNumberFormat="1" applyFont="1" applyFill="1" applyBorder="1" applyAlignment="1">
      <alignment vertical="top"/>
    </xf>
    <xf numFmtId="3" fontId="0" fillId="0" borderId="1" xfId="1" applyNumberFormat="1" applyFont="1" applyFill="1" applyBorder="1" applyAlignment="1">
      <alignment horizontal="right" vertical="top"/>
    </xf>
    <xf numFmtId="165" fontId="0" fillId="0" borderId="6" xfId="1" applyNumberFormat="1" applyFont="1" applyFill="1" applyBorder="1" applyAlignment="1">
      <alignment vertical="top"/>
    </xf>
    <xf numFmtId="0" fontId="4" fillId="0" borderId="1" xfId="0" applyFont="1" applyBorder="1" applyAlignment="1">
      <alignment horizontal="left"/>
    </xf>
    <xf numFmtId="0" fontId="3" fillId="0" borderId="1" xfId="0" applyFont="1" applyBorder="1" applyAlignment="1">
      <alignment horizontal="left" vertical="center"/>
    </xf>
    <xf numFmtId="0" fontId="9" fillId="0" borderId="1" xfId="0" applyFont="1" applyBorder="1" applyAlignment="1">
      <alignment horizontal="left" vertical="center"/>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cellXfs>
  <cellStyles count="3">
    <cellStyle name="Comma" xfId="1" builtinId="3"/>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A4FE6-EC5D-494A-8A49-D4D163A6DF16}">
  <dimension ref="A1:O133"/>
  <sheetViews>
    <sheetView workbookViewId="0">
      <selection sqref="A1:F2"/>
    </sheetView>
  </sheetViews>
  <sheetFormatPr defaultRowHeight="15" customHeight="1" x14ac:dyDescent="0.3"/>
  <cols>
    <col min="2" max="2" width="59.5546875" customWidth="1"/>
    <col min="3" max="3" width="16" customWidth="1"/>
    <col min="4" max="5" width="13.44140625" customWidth="1"/>
    <col min="6" max="6" width="20" customWidth="1"/>
  </cols>
  <sheetData>
    <row r="1" spans="1:15" ht="14.4" customHeight="1" x14ac:dyDescent="0.3">
      <c r="A1" s="66" t="s">
        <v>0</v>
      </c>
      <c r="B1" s="66"/>
      <c r="C1" s="66"/>
      <c r="D1" s="66"/>
      <c r="E1" s="66"/>
      <c r="F1" s="66"/>
      <c r="G1" s="2"/>
      <c r="H1" s="2"/>
      <c r="I1" s="2"/>
      <c r="J1" t="str">
        <f>A1</f>
        <v>BILL OF QUANTITY FOR CONSTRUCTION, RENOVIATION &amp; REHABILITATION AT VETA PROJECT</v>
      </c>
    </row>
    <row r="2" spans="1:15" ht="14.4" customHeight="1" x14ac:dyDescent="0.3">
      <c r="A2" s="66"/>
      <c r="B2" s="66"/>
      <c r="C2" s="66"/>
      <c r="D2" s="66"/>
      <c r="E2" s="66"/>
      <c r="F2" s="66"/>
      <c r="G2" s="2"/>
      <c r="H2" s="2"/>
      <c r="I2" s="2"/>
      <c r="J2" t="str">
        <f>B3</f>
        <v>VETA BLOCK A1 WORKSHOP, GUIDENCE AND COUNCELING ROOM</v>
      </c>
    </row>
    <row r="3" spans="1:15" ht="18" customHeight="1" x14ac:dyDescent="0.3">
      <c r="A3" s="3"/>
      <c r="B3" s="3" t="s">
        <v>1</v>
      </c>
      <c r="C3" s="3"/>
      <c r="D3" s="3"/>
      <c r="E3" s="3"/>
      <c r="F3" s="3"/>
      <c r="G3" s="2"/>
      <c r="H3" s="2"/>
      <c r="I3" s="2"/>
      <c r="J3" s="38"/>
      <c r="K3" s="38" t="str">
        <f>UPPER(LEFT(B4,1))&amp; LOWER(MID(B4,2,LEN(B4)))</f>
        <v xml:space="preserve">Construction of tiles and walling </v>
      </c>
      <c r="L3" s="38" t="str">
        <f t="shared" ref="L3:O4" si="0">UPPER(LEFT(C4,1))&amp; LOWER(MID(C4,2,LEN(C4)))</f>
        <v/>
      </c>
      <c r="M3" s="38" t="str">
        <f t="shared" si="0"/>
        <v/>
      </c>
      <c r="N3" s="38" t="str">
        <f t="shared" si="0"/>
        <v/>
      </c>
      <c r="O3" s="38" t="str">
        <f t="shared" si="0"/>
        <v/>
      </c>
    </row>
    <row r="4" spans="1:15" ht="18" customHeight="1" x14ac:dyDescent="0.3">
      <c r="A4" s="4">
        <v>4.1666666666666664E-2</v>
      </c>
      <c r="B4" s="1" t="s">
        <v>2</v>
      </c>
      <c r="C4" s="3"/>
      <c r="D4" s="3"/>
      <c r="E4" s="3"/>
      <c r="F4" s="5"/>
      <c r="G4" s="2"/>
      <c r="H4" s="2"/>
      <c r="I4" s="2"/>
      <c r="J4" s="38" t="str">
        <f>UPPER(LEFT(A5,1))&amp; LOWER(MID(A5,2,LEN(A5)))</f>
        <v xml:space="preserve">S/n </v>
      </c>
      <c r="K4" s="38" t="str">
        <f>UPPER(LEFT(B5,1))&amp; LOWER(MID(B5,2,LEN(B5)))</f>
        <v>Decription of materials</v>
      </c>
      <c r="L4" s="38" t="str">
        <f t="shared" si="0"/>
        <v>Qty</v>
      </c>
      <c r="M4" s="38" t="str">
        <f t="shared" si="0"/>
        <v>Unit</v>
      </c>
      <c r="N4" s="38" t="str">
        <f t="shared" si="0"/>
        <v>Unit price</v>
      </c>
      <c r="O4" s="38" t="str">
        <f t="shared" si="0"/>
        <v>Amount euro</v>
      </c>
    </row>
    <row r="5" spans="1:15" ht="14.4" customHeight="1" x14ac:dyDescent="0.3">
      <c r="A5" s="6" t="s">
        <v>3</v>
      </c>
      <c r="B5" s="6" t="s">
        <v>4</v>
      </c>
      <c r="C5" s="6" t="s">
        <v>5</v>
      </c>
      <c r="D5" s="6" t="s">
        <v>6</v>
      </c>
      <c r="E5" s="6" t="s">
        <v>7</v>
      </c>
      <c r="F5" s="6" t="s">
        <v>8</v>
      </c>
      <c r="G5" s="2"/>
      <c r="H5" s="2"/>
      <c r="I5" s="2"/>
      <c r="J5">
        <v>1</v>
      </c>
      <c r="K5" s="38" t="str">
        <f t="shared" ref="K5:K68" si="1">UPPER(LEFT(B6,1))&amp; LOWER(MID(B6,2,LEN(B6)))</f>
        <v>Supply  of floor tiles width 8.75m, length10m, 87.5 square meter (m2)50x50 cm</v>
      </c>
      <c r="L5" s="38" t="str">
        <f t="shared" ref="L5:L68" si="2">UPPER(LEFT(C6,1))&amp; LOWER(MID(C6,2,LEN(C6)))</f>
        <v>50</v>
      </c>
      <c r="M5" s="38" t="str">
        <f t="shared" ref="M5:M68" si="3">UPPER(LEFT(D6,1))&amp; LOWER(MID(D6,2,LEN(D6)))</f>
        <v>Box</v>
      </c>
      <c r="N5" s="38" t="str">
        <f t="shared" ref="N5:N68" si="4">UPPER(LEFT(E6,1))&amp; LOWER(MID(E6,2,LEN(E6)))</f>
        <v/>
      </c>
      <c r="O5" s="38" t="str">
        <f t="shared" ref="O5:O68" si="5">UPPER(LEFT(F6,1))&amp; LOWER(MID(F6,2,LEN(F6)))</f>
        <v/>
      </c>
    </row>
    <row r="6" spans="1:15" ht="14.4" customHeight="1" x14ac:dyDescent="0.3">
      <c r="A6" s="7">
        <v>1</v>
      </c>
      <c r="B6" s="3" t="s">
        <v>9</v>
      </c>
      <c r="C6" s="3">
        <v>50</v>
      </c>
      <c r="D6" s="3" t="s">
        <v>10</v>
      </c>
      <c r="E6" s="3"/>
      <c r="F6" s="3"/>
      <c r="G6" s="2"/>
      <c r="H6" s="2"/>
      <c r="I6" s="2"/>
      <c r="J6">
        <v>2</v>
      </c>
      <c r="K6" s="38" t="str">
        <f t="shared" si="1"/>
        <v xml:space="preserve">Supply scutting tiles </v>
      </c>
      <c r="L6" s="38" t="str">
        <f t="shared" si="2"/>
        <v>5</v>
      </c>
      <c r="M6" s="38" t="str">
        <f t="shared" si="3"/>
        <v>Box</v>
      </c>
      <c r="N6" s="38" t="str">
        <f t="shared" si="4"/>
        <v/>
      </c>
      <c r="O6" s="38" t="str">
        <f t="shared" si="5"/>
        <v/>
      </c>
    </row>
    <row r="7" spans="1:15" ht="14.4" customHeight="1" x14ac:dyDescent="0.3">
      <c r="A7" s="3">
        <v>2</v>
      </c>
      <c r="B7" s="3" t="s">
        <v>11</v>
      </c>
      <c r="C7" s="3">
        <v>5</v>
      </c>
      <c r="D7" s="3" t="s">
        <v>10</v>
      </c>
      <c r="E7" s="3"/>
      <c r="F7" s="3"/>
      <c r="G7" s="2"/>
      <c r="H7" s="2"/>
      <c r="I7" s="2"/>
      <c r="J7">
        <v>3</v>
      </c>
      <c r="K7" s="38" t="str">
        <f t="shared" si="1"/>
        <v>Cement 42.5n</v>
      </c>
      <c r="L7" s="38" t="str">
        <f t="shared" si="2"/>
        <v>10</v>
      </c>
      <c r="M7" s="38" t="str">
        <f t="shared" si="3"/>
        <v>Bag</v>
      </c>
      <c r="N7" s="38" t="str">
        <f t="shared" si="4"/>
        <v/>
      </c>
      <c r="O7" s="38" t="str">
        <f t="shared" si="5"/>
        <v/>
      </c>
    </row>
    <row r="8" spans="1:15" ht="14.4" customHeight="1" x14ac:dyDescent="0.3">
      <c r="A8" s="3">
        <v>3</v>
      </c>
      <c r="B8" s="3" t="s">
        <v>12</v>
      </c>
      <c r="C8" s="3">
        <v>10</v>
      </c>
      <c r="D8" s="3" t="s">
        <v>13</v>
      </c>
      <c r="E8" s="3"/>
      <c r="F8" s="3"/>
      <c r="G8" s="2"/>
      <c r="H8" s="2"/>
      <c r="I8" s="2"/>
      <c r="J8">
        <v>4</v>
      </c>
      <c r="K8" s="38" t="str">
        <f t="shared" si="1"/>
        <v>Fine aggregate 4.5m3</v>
      </c>
      <c r="L8" s="38" t="str">
        <f t="shared" si="2"/>
        <v>2</v>
      </c>
      <c r="M8" s="38" t="str">
        <f t="shared" si="3"/>
        <v>Trip</v>
      </c>
      <c r="N8" s="38" t="str">
        <f t="shared" si="4"/>
        <v/>
      </c>
      <c r="O8" s="38" t="str">
        <f t="shared" si="5"/>
        <v/>
      </c>
    </row>
    <row r="9" spans="1:15" ht="14.4" customHeight="1" x14ac:dyDescent="0.3">
      <c r="A9" s="3">
        <v>4</v>
      </c>
      <c r="B9" s="3" t="s">
        <v>14</v>
      </c>
      <c r="C9" s="3">
        <v>2</v>
      </c>
      <c r="D9" s="3" t="s">
        <v>15</v>
      </c>
      <c r="E9" s="3"/>
      <c r="F9" s="3"/>
      <c r="G9" s="2"/>
      <c r="H9" s="2"/>
      <c r="I9" s="2"/>
      <c r="J9">
        <v>5</v>
      </c>
      <c r="K9" s="38" t="str">
        <f t="shared" si="1"/>
        <v>Grout (white) kg</v>
      </c>
      <c r="L9" s="38" t="str">
        <f t="shared" si="2"/>
        <v>10</v>
      </c>
      <c r="M9" s="38" t="str">
        <f t="shared" si="3"/>
        <v>Kg</v>
      </c>
      <c r="N9" s="38" t="str">
        <f t="shared" si="4"/>
        <v/>
      </c>
      <c r="O9" s="38" t="str">
        <f t="shared" si="5"/>
        <v/>
      </c>
    </row>
    <row r="10" spans="1:15" ht="14.4" customHeight="1" x14ac:dyDescent="0.3">
      <c r="A10" s="3">
        <v>5</v>
      </c>
      <c r="B10" s="3" t="s">
        <v>16</v>
      </c>
      <c r="C10" s="3">
        <v>10</v>
      </c>
      <c r="D10" s="3" t="s">
        <v>17</v>
      </c>
      <c r="E10" s="3"/>
      <c r="F10" s="3"/>
      <c r="G10" s="2"/>
      <c r="H10" s="2"/>
      <c r="I10" s="2"/>
      <c r="J10">
        <v>6</v>
      </c>
      <c r="K10" s="38" t="str">
        <f t="shared" si="1"/>
        <v>Blocks 6" ( 450x230x150) mm</v>
      </c>
      <c r="L10" s="38" t="str">
        <f t="shared" si="2"/>
        <v>1500</v>
      </c>
      <c r="M10" s="38" t="str">
        <f t="shared" si="3"/>
        <v>Pc</v>
      </c>
      <c r="N10" s="38" t="str">
        <f t="shared" si="4"/>
        <v/>
      </c>
      <c r="O10" s="38" t="str">
        <f t="shared" si="5"/>
        <v/>
      </c>
    </row>
    <row r="11" spans="1:15" ht="14.4" customHeight="1" x14ac:dyDescent="0.3">
      <c r="A11" s="3">
        <v>6</v>
      </c>
      <c r="B11" s="3" t="s">
        <v>18</v>
      </c>
      <c r="C11" s="3">
        <v>1500</v>
      </c>
      <c r="D11" s="3" t="s">
        <v>19</v>
      </c>
      <c r="E11" s="3"/>
      <c r="F11" s="3"/>
      <c r="G11" s="2"/>
      <c r="H11" s="2"/>
      <c r="I11" s="2"/>
      <c r="J11">
        <v>7</v>
      </c>
      <c r="K11" s="38" t="str">
        <f t="shared" si="1"/>
        <v>Rainforcement iron steel 12 sq mm for ring beam</v>
      </c>
      <c r="L11" s="38" t="str">
        <f t="shared" si="2"/>
        <v>40</v>
      </c>
      <c r="M11" s="38" t="str">
        <f t="shared" si="3"/>
        <v>Pc</v>
      </c>
      <c r="N11" s="38" t="str">
        <f t="shared" si="4"/>
        <v/>
      </c>
      <c r="O11" s="38" t="str">
        <f t="shared" si="5"/>
        <v/>
      </c>
    </row>
    <row r="12" spans="1:15" ht="14.4" customHeight="1" x14ac:dyDescent="0.3">
      <c r="A12" s="3">
        <v>7</v>
      </c>
      <c r="B12" s="8" t="s">
        <v>20</v>
      </c>
      <c r="C12" s="3">
        <v>40</v>
      </c>
      <c r="D12" s="3" t="s">
        <v>19</v>
      </c>
      <c r="E12" s="3"/>
      <c r="F12" s="3"/>
      <c r="G12" s="2"/>
      <c r="H12" s="2"/>
      <c r="I12" s="2"/>
      <c r="J12">
        <v>8</v>
      </c>
      <c r="K12" s="38" t="str">
        <f t="shared" si="1"/>
        <v>Rainforcement iron steel 8 sq mm for ring beam</v>
      </c>
      <c r="L12" s="38" t="str">
        <f t="shared" si="2"/>
        <v>14</v>
      </c>
      <c r="M12" s="38" t="str">
        <f t="shared" si="3"/>
        <v>Pc</v>
      </c>
      <c r="N12" s="38" t="str">
        <f t="shared" si="4"/>
        <v/>
      </c>
      <c r="O12" s="38" t="str">
        <f t="shared" si="5"/>
        <v/>
      </c>
    </row>
    <row r="13" spans="1:15" ht="14.4" customHeight="1" x14ac:dyDescent="0.3">
      <c r="A13" s="3">
        <v>8</v>
      </c>
      <c r="B13" s="8" t="s">
        <v>21</v>
      </c>
      <c r="C13" s="3">
        <v>14</v>
      </c>
      <c r="D13" s="3" t="s">
        <v>19</v>
      </c>
      <c r="E13" s="3"/>
      <c r="F13" s="3"/>
      <c r="G13" s="2"/>
      <c r="H13" s="2"/>
      <c r="I13" s="2"/>
      <c r="J13">
        <v>9</v>
      </c>
      <c r="K13" s="38" t="str">
        <f t="shared" si="1"/>
        <v xml:space="preserve">Binding wire for cage ring beam </v>
      </c>
      <c r="L13" s="38" t="str">
        <f t="shared" si="2"/>
        <v>1</v>
      </c>
      <c r="M13" s="38" t="str">
        <f t="shared" si="3"/>
        <v>Pc</v>
      </c>
      <c r="N13" s="38" t="str">
        <f t="shared" si="4"/>
        <v/>
      </c>
      <c r="O13" s="38" t="str">
        <f t="shared" si="5"/>
        <v/>
      </c>
    </row>
    <row r="14" spans="1:15" ht="14.4" customHeight="1" x14ac:dyDescent="0.3">
      <c r="A14" s="3">
        <v>9</v>
      </c>
      <c r="B14" s="8" t="s">
        <v>22</v>
      </c>
      <c r="C14" s="3">
        <v>1</v>
      </c>
      <c r="D14" s="3" t="s">
        <v>19</v>
      </c>
      <c r="E14" s="3"/>
      <c r="F14" s="3"/>
      <c r="G14" s="2"/>
      <c r="H14" s="2"/>
      <c r="I14" s="2"/>
      <c r="J14">
        <v>10</v>
      </c>
      <c r="K14" s="38" t="str">
        <f t="shared" si="1"/>
        <v>Props (milunda)</v>
      </c>
      <c r="L14" s="38" t="str">
        <f t="shared" si="2"/>
        <v>15</v>
      </c>
      <c r="M14" s="38" t="str">
        <f t="shared" si="3"/>
        <v>Pc</v>
      </c>
      <c r="N14" s="38" t="str">
        <f t="shared" si="4"/>
        <v/>
      </c>
      <c r="O14" s="38" t="str">
        <f t="shared" si="5"/>
        <v/>
      </c>
    </row>
    <row r="15" spans="1:15" ht="14.4" customHeight="1" x14ac:dyDescent="0.3">
      <c r="A15" s="3">
        <v>10</v>
      </c>
      <c r="B15" s="3" t="s">
        <v>23</v>
      </c>
      <c r="C15" s="3">
        <v>15</v>
      </c>
      <c r="D15" s="3" t="s">
        <v>19</v>
      </c>
      <c r="E15" s="3"/>
      <c r="F15" s="3"/>
      <c r="G15" s="2"/>
      <c r="H15" s="2"/>
      <c r="I15" s="2"/>
      <c r="J15">
        <v>11</v>
      </c>
      <c r="K15" s="38" t="str">
        <f t="shared" si="1"/>
        <v>Timber 1''x8''x3</v>
      </c>
      <c r="L15" s="38" t="str">
        <f t="shared" si="2"/>
        <v>30</v>
      </c>
      <c r="M15" s="38" t="str">
        <f t="shared" si="3"/>
        <v>Pc</v>
      </c>
      <c r="N15" s="38" t="str">
        <f t="shared" si="4"/>
        <v/>
      </c>
      <c r="O15" s="38" t="str">
        <f t="shared" si="5"/>
        <v/>
      </c>
    </row>
    <row r="16" spans="1:15" ht="14.4" customHeight="1" x14ac:dyDescent="0.3">
      <c r="A16" s="3">
        <v>11</v>
      </c>
      <c r="B16" s="3" t="s">
        <v>24</v>
      </c>
      <c r="C16" s="3">
        <v>30</v>
      </c>
      <c r="D16" s="3" t="s">
        <v>19</v>
      </c>
      <c r="E16" s="3"/>
      <c r="F16" s="3"/>
      <c r="G16" s="2"/>
      <c r="H16" s="2"/>
      <c r="I16" s="2"/>
      <c r="J16">
        <v>12</v>
      </c>
      <c r="K16" s="38" t="str">
        <f t="shared" si="1"/>
        <v xml:space="preserve">Nails kg 3'', 4'' 5'' @5kg </v>
      </c>
      <c r="L16" s="38" t="str">
        <f t="shared" si="2"/>
        <v>25</v>
      </c>
      <c r="M16" s="38" t="str">
        <f t="shared" si="3"/>
        <v>Kg</v>
      </c>
      <c r="N16" s="38" t="str">
        <f t="shared" si="4"/>
        <v/>
      </c>
      <c r="O16" s="38" t="str">
        <f t="shared" si="5"/>
        <v/>
      </c>
    </row>
    <row r="17" spans="1:15" ht="14.4" customHeight="1" x14ac:dyDescent="0.3">
      <c r="A17" s="3">
        <v>12</v>
      </c>
      <c r="B17" s="3" t="s">
        <v>25</v>
      </c>
      <c r="C17" s="3">
        <v>25</v>
      </c>
      <c r="D17" s="3" t="s">
        <v>17</v>
      </c>
      <c r="E17" s="3"/>
      <c r="F17" s="3"/>
      <c r="G17" s="2"/>
      <c r="H17" s="2"/>
      <c r="I17" s="2"/>
      <c r="J17">
        <v>13</v>
      </c>
      <c r="K17" s="38" t="str">
        <f t="shared" si="1"/>
        <v>Sub total  raw materials</v>
      </c>
      <c r="L17" s="38" t="str">
        <f t="shared" si="2"/>
        <v/>
      </c>
      <c r="M17" s="38" t="str">
        <f t="shared" si="3"/>
        <v/>
      </c>
      <c r="N17" s="38" t="str">
        <f t="shared" si="4"/>
        <v/>
      </c>
      <c r="O17" s="38" t="str">
        <f t="shared" si="5"/>
        <v/>
      </c>
    </row>
    <row r="18" spans="1:15" ht="14.4" customHeight="1" x14ac:dyDescent="0.3">
      <c r="A18" s="3"/>
      <c r="B18" s="1" t="s">
        <v>26</v>
      </c>
      <c r="C18" s="3"/>
      <c r="D18" s="3"/>
      <c r="E18" s="3"/>
      <c r="F18" s="5"/>
      <c r="G18" s="2"/>
      <c r="H18" s="2"/>
      <c r="I18" s="2"/>
      <c r="J18">
        <v>14</v>
      </c>
      <c r="K18" s="38" t="str">
        <f t="shared" si="1"/>
        <v/>
      </c>
      <c r="L18" s="38" t="str">
        <f t="shared" si="2"/>
        <v/>
      </c>
      <c r="M18" s="38" t="str">
        <f t="shared" si="3"/>
        <v/>
      </c>
      <c r="N18" s="38" t="str">
        <f t="shared" si="4"/>
        <v/>
      </c>
      <c r="O18" s="38" t="str">
        <f t="shared" si="5"/>
        <v/>
      </c>
    </row>
    <row r="19" spans="1:15" ht="14.4" customHeight="1" x14ac:dyDescent="0.3">
      <c r="A19" s="3"/>
      <c r="B19" s="3"/>
      <c r="C19" s="3"/>
      <c r="D19" s="3"/>
      <c r="E19" s="3"/>
      <c r="F19" s="3"/>
      <c r="G19" s="2"/>
      <c r="H19" s="2"/>
      <c r="I19" s="2"/>
      <c r="J19">
        <v>15</v>
      </c>
      <c r="K19" s="38" t="str">
        <f t="shared" si="1"/>
        <v>Painting</v>
      </c>
      <c r="L19" s="38" t="str">
        <f t="shared" si="2"/>
        <v/>
      </c>
      <c r="M19" s="38" t="str">
        <f t="shared" si="3"/>
        <v/>
      </c>
      <c r="N19" s="38" t="str">
        <f t="shared" si="4"/>
        <v/>
      </c>
      <c r="O19" s="38" t="str">
        <f t="shared" si="5"/>
        <v/>
      </c>
    </row>
    <row r="20" spans="1:15" ht="14.4" customHeight="1" x14ac:dyDescent="0.3">
      <c r="A20" s="3"/>
      <c r="B20" s="1" t="s">
        <v>27</v>
      </c>
      <c r="C20" s="3"/>
      <c r="D20" s="3"/>
      <c r="E20" s="3"/>
      <c r="F20" s="3"/>
      <c r="G20" s="2"/>
      <c r="H20" s="2"/>
      <c r="I20" s="2"/>
      <c r="J20">
        <v>16</v>
      </c>
      <c r="K20" s="38" t="str">
        <f t="shared" si="1"/>
        <v>Emulsion paint white</v>
      </c>
      <c r="L20" s="38" t="str">
        <f t="shared" si="2"/>
        <v>7</v>
      </c>
      <c r="M20" s="38" t="str">
        <f t="shared" si="3"/>
        <v>Bkt</v>
      </c>
      <c r="N20" s="38" t="str">
        <f t="shared" si="4"/>
        <v/>
      </c>
      <c r="O20" s="38" t="str">
        <f t="shared" si="5"/>
        <v/>
      </c>
    </row>
    <row r="21" spans="1:15" ht="14.4" customHeight="1" x14ac:dyDescent="0.3">
      <c r="A21" s="3">
        <v>1</v>
      </c>
      <c r="B21" s="3" t="s">
        <v>28</v>
      </c>
      <c r="C21" s="3">
        <v>7</v>
      </c>
      <c r="D21" s="3" t="s">
        <v>29</v>
      </c>
      <c r="E21" s="3"/>
      <c r="F21" s="9"/>
      <c r="G21" s="2"/>
      <c r="H21" s="2"/>
      <c r="I21" s="2"/>
      <c r="J21">
        <v>17</v>
      </c>
      <c r="K21" s="38" t="str">
        <f t="shared" si="1"/>
        <v>Silk paint</v>
      </c>
      <c r="L21" s="38" t="str">
        <f t="shared" si="2"/>
        <v>7</v>
      </c>
      <c r="M21" s="38" t="str">
        <f t="shared" si="3"/>
        <v>Bkt</v>
      </c>
      <c r="N21" s="38" t="str">
        <f t="shared" si="4"/>
        <v/>
      </c>
      <c r="O21" s="38" t="str">
        <f t="shared" si="5"/>
        <v/>
      </c>
    </row>
    <row r="22" spans="1:15" ht="15.6" customHeight="1" x14ac:dyDescent="0.3">
      <c r="A22" s="3">
        <v>2</v>
      </c>
      <c r="B22" s="3" t="s">
        <v>30</v>
      </c>
      <c r="C22" s="3">
        <v>7</v>
      </c>
      <c r="D22" s="3" t="s">
        <v>29</v>
      </c>
      <c r="E22" s="3"/>
      <c r="F22" s="9"/>
      <c r="G22" s="2"/>
      <c r="H22" s="2"/>
      <c r="I22" s="2"/>
      <c r="J22">
        <v>18</v>
      </c>
      <c r="K22" s="38" t="str">
        <f t="shared" si="1"/>
        <v>Skimming putty</v>
      </c>
      <c r="L22" s="38" t="str">
        <f t="shared" si="2"/>
        <v>12</v>
      </c>
      <c r="M22" s="38" t="str">
        <f t="shared" si="3"/>
        <v>Bag</v>
      </c>
      <c r="N22" s="38" t="str">
        <f t="shared" si="4"/>
        <v/>
      </c>
      <c r="O22" s="38" t="str">
        <f t="shared" si="5"/>
        <v/>
      </c>
    </row>
    <row r="23" spans="1:15" ht="15.6" customHeight="1" x14ac:dyDescent="0.3">
      <c r="A23" s="8">
        <v>3</v>
      </c>
      <c r="B23" s="10" t="s">
        <v>31</v>
      </c>
      <c r="C23" s="10">
        <v>12</v>
      </c>
      <c r="D23" s="11" t="s">
        <v>32</v>
      </c>
      <c r="E23" s="3"/>
      <c r="F23" s="9"/>
      <c r="G23" s="2"/>
      <c r="H23" s="2"/>
      <c r="I23" s="2"/>
      <c r="J23">
        <v>19</v>
      </c>
      <c r="K23" s="38" t="str">
        <f t="shared" si="1"/>
        <v>Fiber tape</v>
      </c>
      <c r="L23" s="38" t="str">
        <f t="shared" si="2"/>
        <v>7</v>
      </c>
      <c r="M23" s="38" t="str">
        <f t="shared" si="3"/>
        <v>Roll</v>
      </c>
      <c r="N23" s="38" t="str">
        <f t="shared" si="4"/>
        <v/>
      </c>
      <c r="O23" s="38" t="str">
        <f t="shared" si="5"/>
        <v/>
      </c>
    </row>
    <row r="24" spans="1:15" ht="15.6" customHeight="1" x14ac:dyDescent="0.3">
      <c r="A24" s="8">
        <v>4</v>
      </c>
      <c r="B24" s="10" t="s">
        <v>33</v>
      </c>
      <c r="C24" s="10">
        <v>7</v>
      </c>
      <c r="D24" s="11" t="s">
        <v>34</v>
      </c>
      <c r="E24" s="3"/>
      <c r="F24" s="9"/>
      <c r="G24" s="2"/>
      <c r="H24" s="2"/>
      <c r="I24" s="2"/>
      <c r="J24">
        <v>20</v>
      </c>
      <c r="K24" s="38" t="str">
        <f t="shared" si="1"/>
        <v>Binder</v>
      </c>
      <c r="L24" s="38" t="str">
        <f t="shared" si="2"/>
        <v>6</v>
      </c>
      <c r="M24" s="38" t="str">
        <f t="shared" si="3"/>
        <v>Bkt</v>
      </c>
      <c r="N24" s="38" t="str">
        <f t="shared" si="4"/>
        <v/>
      </c>
      <c r="O24" s="38" t="str">
        <f t="shared" si="5"/>
        <v/>
      </c>
    </row>
    <row r="25" spans="1:15" ht="15.6" customHeight="1" x14ac:dyDescent="0.3">
      <c r="A25" s="3">
        <v>5</v>
      </c>
      <c r="B25" s="3" t="s">
        <v>35</v>
      </c>
      <c r="C25" s="3">
        <v>6</v>
      </c>
      <c r="D25" s="3" t="s">
        <v>29</v>
      </c>
      <c r="E25" s="3"/>
      <c r="F25" s="9"/>
      <c r="G25" s="2"/>
      <c r="H25" s="2"/>
      <c r="I25" s="2"/>
      <c r="J25">
        <v>21</v>
      </c>
      <c r="K25" s="38" t="str">
        <f t="shared" si="1"/>
        <v>Solvent</v>
      </c>
      <c r="L25" s="38" t="str">
        <f t="shared" si="2"/>
        <v>6</v>
      </c>
      <c r="M25" s="38" t="str">
        <f t="shared" si="3"/>
        <v>Gln</v>
      </c>
      <c r="N25" s="38" t="str">
        <f t="shared" si="4"/>
        <v/>
      </c>
      <c r="O25" s="38" t="str">
        <f t="shared" si="5"/>
        <v/>
      </c>
    </row>
    <row r="26" spans="1:15" ht="15.6" customHeight="1" x14ac:dyDescent="0.3">
      <c r="A26" s="3">
        <v>6</v>
      </c>
      <c r="B26" s="3" t="s">
        <v>36</v>
      </c>
      <c r="C26" s="3">
        <v>6</v>
      </c>
      <c r="D26" s="3" t="s">
        <v>37</v>
      </c>
      <c r="E26" s="3"/>
      <c r="F26" s="9"/>
      <c r="G26" s="2"/>
      <c r="H26" s="2"/>
      <c r="I26" s="2"/>
      <c r="J26">
        <v>22</v>
      </c>
      <c r="K26" s="38" t="str">
        <f t="shared" si="1"/>
        <v>Weather guard paint</v>
      </c>
      <c r="L26" s="38" t="str">
        <f t="shared" si="2"/>
        <v>7</v>
      </c>
      <c r="M26" s="38" t="str">
        <f t="shared" si="3"/>
        <v>Bkt</v>
      </c>
      <c r="N26" s="38" t="str">
        <f t="shared" si="4"/>
        <v/>
      </c>
      <c r="O26" s="38" t="str">
        <f t="shared" si="5"/>
        <v/>
      </c>
    </row>
    <row r="27" spans="1:15" ht="15.6" customHeight="1" x14ac:dyDescent="0.3">
      <c r="A27" s="3">
        <v>7</v>
      </c>
      <c r="B27" s="3" t="s">
        <v>38</v>
      </c>
      <c r="C27" s="3">
        <v>7</v>
      </c>
      <c r="D27" s="3" t="s">
        <v>29</v>
      </c>
      <c r="E27" s="3"/>
      <c r="F27" s="9"/>
      <c r="G27" s="2"/>
      <c r="H27" s="2"/>
      <c r="I27" s="2"/>
      <c r="J27">
        <v>23</v>
      </c>
      <c r="K27" s="38" t="str">
        <f t="shared" si="1"/>
        <v>Oil paint black</v>
      </c>
      <c r="L27" s="38" t="str">
        <f t="shared" si="2"/>
        <v>6</v>
      </c>
      <c r="M27" s="38" t="str">
        <f t="shared" si="3"/>
        <v>Tin</v>
      </c>
      <c r="N27" s="38" t="str">
        <f t="shared" si="4"/>
        <v/>
      </c>
      <c r="O27" s="38" t="str">
        <f t="shared" si="5"/>
        <v/>
      </c>
    </row>
    <row r="28" spans="1:15" ht="15.6" customHeight="1" x14ac:dyDescent="0.3">
      <c r="A28" s="3">
        <v>8</v>
      </c>
      <c r="B28" s="3" t="s">
        <v>39</v>
      </c>
      <c r="C28" s="3">
        <v>6</v>
      </c>
      <c r="D28" s="3" t="s">
        <v>40</v>
      </c>
      <c r="E28" s="3"/>
      <c r="F28" s="9"/>
      <c r="G28" s="2"/>
      <c r="H28" s="2"/>
      <c r="I28" s="2"/>
      <c r="J28">
        <v>24</v>
      </c>
      <c r="K28" s="38" t="str">
        <f t="shared" si="1"/>
        <v>Sand paper no 120</v>
      </c>
      <c r="L28" s="38" t="str">
        <f t="shared" si="2"/>
        <v>4</v>
      </c>
      <c r="M28" s="38" t="str">
        <f t="shared" si="3"/>
        <v>Roll</v>
      </c>
      <c r="N28" s="38" t="str">
        <f t="shared" si="4"/>
        <v/>
      </c>
      <c r="O28" s="38" t="str">
        <f t="shared" si="5"/>
        <v/>
      </c>
    </row>
    <row r="29" spans="1:15" ht="15.6" customHeight="1" x14ac:dyDescent="0.3">
      <c r="A29" s="3">
        <v>9</v>
      </c>
      <c r="B29" s="3" t="s">
        <v>41</v>
      </c>
      <c r="C29" s="3">
        <v>4</v>
      </c>
      <c r="D29" s="3" t="s">
        <v>34</v>
      </c>
      <c r="E29" s="3"/>
      <c r="F29" s="9"/>
      <c r="G29" s="2"/>
      <c r="H29" s="2"/>
      <c r="I29" s="2"/>
      <c r="J29">
        <v>25</v>
      </c>
      <c r="K29" s="38" t="str">
        <f t="shared" si="1"/>
        <v>Sub total raw materials</v>
      </c>
      <c r="L29" s="38" t="str">
        <f t="shared" si="2"/>
        <v/>
      </c>
      <c r="M29" s="38" t="str">
        <f t="shared" si="3"/>
        <v/>
      </c>
      <c r="N29" s="38" t="str">
        <f t="shared" si="4"/>
        <v/>
      </c>
      <c r="O29" s="38" t="str">
        <f t="shared" si="5"/>
        <v/>
      </c>
    </row>
    <row r="30" spans="1:15" ht="15.6" customHeight="1" x14ac:dyDescent="0.3">
      <c r="A30" s="3"/>
      <c r="B30" s="1" t="s">
        <v>42</v>
      </c>
      <c r="C30" s="3"/>
      <c r="D30" s="3"/>
      <c r="E30" s="12"/>
      <c r="F30" s="13"/>
      <c r="G30" s="2"/>
      <c r="H30" s="2"/>
      <c r="I30" s="2"/>
      <c r="J30">
        <v>26</v>
      </c>
      <c r="K30" s="38" t="str">
        <f t="shared" si="1"/>
        <v/>
      </c>
      <c r="L30" s="38" t="str">
        <f t="shared" si="2"/>
        <v/>
      </c>
      <c r="M30" s="38" t="str">
        <f t="shared" si="3"/>
        <v/>
      </c>
      <c r="N30" s="38" t="str">
        <f t="shared" si="4"/>
        <v/>
      </c>
      <c r="O30" s="38" t="str">
        <f t="shared" si="5"/>
        <v/>
      </c>
    </row>
    <row r="31" spans="1:15" ht="14.4" customHeight="1" x14ac:dyDescent="0.3">
      <c r="A31" s="3"/>
      <c r="B31" s="3"/>
      <c r="C31" s="3"/>
      <c r="D31" s="3"/>
      <c r="E31" s="3"/>
      <c r="F31" s="3"/>
      <c r="G31" s="2"/>
      <c r="H31" s="2"/>
      <c r="I31" s="2"/>
      <c r="J31">
        <v>27</v>
      </c>
      <c r="K31" s="38" t="str">
        <f t="shared" si="1"/>
        <v>Electrical instalation</v>
      </c>
      <c r="L31" s="38" t="str">
        <f t="shared" si="2"/>
        <v/>
      </c>
      <c r="M31" s="38" t="str">
        <f t="shared" si="3"/>
        <v/>
      </c>
      <c r="N31" s="38" t="str">
        <f t="shared" si="4"/>
        <v/>
      </c>
      <c r="O31" s="38" t="str">
        <f t="shared" si="5"/>
        <v/>
      </c>
    </row>
    <row r="32" spans="1:15" ht="14.4" customHeight="1" x14ac:dyDescent="0.3">
      <c r="A32" s="3"/>
      <c r="B32" s="1" t="s">
        <v>43</v>
      </c>
      <c r="C32" s="3"/>
      <c r="D32" s="3"/>
      <c r="E32" s="3"/>
      <c r="F32" s="3"/>
      <c r="G32" s="2"/>
      <c r="H32" s="2"/>
      <c r="I32" s="2"/>
      <c r="J32">
        <v>28</v>
      </c>
      <c r="K32" s="38" t="str">
        <f t="shared" si="1"/>
        <v>Description</v>
      </c>
      <c r="L32" s="38" t="str">
        <f t="shared" si="2"/>
        <v>Qty</v>
      </c>
      <c r="M32" s="38" t="str">
        <f t="shared" si="3"/>
        <v>Unit</v>
      </c>
      <c r="N32" s="38" t="str">
        <f t="shared" si="4"/>
        <v>Price</v>
      </c>
      <c r="O32" s="38" t="str">
        <f t="shared" si="5"/>
        <v>Amount</v>
      </c>
    </row>
    <row r="33" spans="1:15" ht="14.4" customHeight="1" x14ac:dyDescent="0.3">
      <c r="A33" s="14" t="s">
        <v>44</v>
      </c>
      <c r="B33" s="14" t="s">
        <v>45</v>
      </c>
      <c r="C33" s="14" t="s">
        <v>5</v>
      </c>
      <c r="D33" s="14" t="s">
        <v>6</v>
      </c>
      <c r="E33" s="14" t="s">
        <v>46</v>
      </c>
      <c r="F33" s="14" t="s">
        <v>47</v>
      </c>
      <c r="G33" s="2"/>
      <c r="H33" s="2"/>
      <c r="I33" s="2"/>
      <c r="J33">
        <v>29</v>
      </c>
      <c r="K33" s="38" t="str">
        <f t="shared" si="1"/>
        <v>Materials</v>
      </c>
      <c r="L33" s="38" t="str">
        <f t="shared" si="2"/>
        <v/>
      </c>
      <c r="M33" s="38" t="str">
        <f t="shared" si="3"/>
        <v/>
      </c>
      <c r="N33" s="38" t="str">
        <f t="shared" si="4"/>
        <v/>
      </c>
      <c r="O33" s="38" t="str">
        <f t="shared" si="5"/>
        <v/>
      </c>
    </row>
    <row r="34" spans="1:15" ht="15.6" customHeight="1" x14ac:dyDescent="0.3">
      <c r="A34" s="15"/>
      <c r="B34" s="16" t="s">
        <v>48</v>
      </c>
      <c r="C34" s="15"/>
      <c r="D34" s="15"/>
      <c r="E34" s="17"/>
      <c r="F34" s="15"/>
      <c r="G34" s="2"/>
      <c r="H34" s="2"/>
      <c r="I34" s="2"/>
      <c r="J34">
        <v>30</v>
      </c>
      <c r="K34" s="38" t="str">
        <f t="shared" si="1"/>
        <v xml:space="preserve"> electrical installation</v>
      </c>
      <c r="L34" s="38" t="str">
        <f t="shared" si="2"/>
        <v/>
      </c>
      <c r="M34" s="38" t="str">
        <f t="shared" si="3"/>
        <v/>
      </c>
      <c r="N34" s="38" t="str">
        <f t="shared" si="4"/>
        <v/>
      </c>
      <c r="O34" s="38" t="str">
        <f t="shared" si="5"/>
        <v/>
      </c>
    </row>
    <row r="35" spans="1:15" ht="15.6" customHeight="1" x14ac:dyDescent="0.3">
      <c r="A35" s="14" t="s">
        <v>49</v>
      </c>
      <c r="B35" s="16" t="s">
        <v>50</v>
      </c>
      <c r="C35" s="14"/>
      <c r="D35" s="14"/>
      <c r="E35" s="18"/>
      <c r="F35" s="14"/>
      <c r="G35" s="2"/>
      <c r="H35" s="2"/>
      <c r="I35" s="2"/>
      <c r="J35">
        <v>31</v>
      </c>
      <c r="K35" s="38" t="str">
        <f t="shared" si="1"/>
        <v>Single fluorescent 4ft fitting complete,led philips  or other equal approved</v>
      </c>
      <c r="L35" s="38" t="str">
        <f t="shared" si="2"/>
        <v>16</v>
      </c>
      <c r="M35" s="38" t="str">
        <f t="shared" si="3"/>
        <v>Pcs</v>
      </c>
      <c r="N35" s="38" t="str">
        <f t="shared" si="4"/>
        <v/>
      </c>
      <c r="O35" s="38" t="str">
        <f t="shared" si="5"/>
        <v/>
      </c>
    </row>
    <row r="36" spans="1:15" ht="15.6" customHeight="1" x14ac:dyDescent="0.3">
      <c r="A36" s="31">
        <v>1</v>
      </c>
      <c r="B36" s="15" t="s">
        <v>51</v>
      </c>
      <c r="C36" s="15">
        <v>16</v>
      </c>
      <c r="D36" s="15" t="s">
        <v>52</v>
      </c>
      <c r="E36" s="3"/>
      <c r="F36" s="19"/>
      <c r="G36" s="2"/>
      <c r="H36" s="2"/>
      <c r="I36" s="2"/>
      <c r="J36">
        <v>32</v>
      </c>
      <c r="K36" s="38" t="str">
        <f t="shared" si="1"/>
        <v>Double switch socket abb or other equal approved</v>
      </c>
      <c r="L36" s="38" t="str">
        <f t="shared" si="2"/>
        <v>15</v>
      </c>
      <c r="M36" s="38" t="str">
        <f t="shared" si="3"/>
        <v>Pcs</v>
      </c>
      <c r="N36" s="38" t="str">
        <f t="shared" si="4"/>
        <v/>
      </c>
      <c r="O36" s="38" t="str">
        <f t="shared" si="5"/>
        <v/>
      </c>
    </row>
    <row r="37" spans="1:15" ht="15.6" customHeight="1" x14ac:dyDescent="0.3">
      <c r="A37" s="31">
        <v>2</v>
      </c>
      <c r="B37" s="15" t="s">
        <v>53</v>
      </c>
      <c r="C37" s="15">
        <v>15</v>
      </c>
      <c r="D37" s="15" t="s">
        <v>52</v>
      </c>
      <c r="E37" s="3"/>
      <c r="F37" s="19"/>
      <c r="G37" s="2"/>
      <c r="H37" s="2"/>
      <c r="I37" s="2"/>
      <c r="J37">
        <v>33</v>
      </c>
      <c r="K37" s="38" t="str">
        <f t="shared" si="1"/>
        <v>Nb: cables for 1.5sqmm  2.5sqmm and 4sqmm should be euro  or
other equal approved</v>
      </c>
      <c r="L37" s="38" t="str">
        <f t="shared" si="2"/>
        <v/>
      </c>
      <c r="M37" s="38" t="str">
        <f t="shared" si="3"/>
        <v/>
      </c>
      <c r="N37" s="38" t="str">
        <f t="shared" si="4"/>
        <v/>
      </c>
      <c r="O37" s="38" t="str">
        <f t="shared" si="5"/>
        <v/>
      </c>
    </row>
    <row r="38" spans="1:15" ht="15.6" customHeight="1" x14ac:dyDescent="0.3">
      <c r="A38" s="31">
        <v>3</v>
      </c>
      <c r="B38" s="20" t="s">
        <v>54</v>
      </c>
      <c r="C38" s="15"/>
      <c r="D38" s="15"/>
      <c r="E38" s="3"/>
      <c r="F38" s="19"/>
      <c r="G38" s="2"/>
      <c r="H38" s="2"/>
      <c r="I38" s="2"/>
      <c r="J38">
        <v>34</v>
      </c>
      <c r="K38" s="38" t="str">
        <f t="shared" si="1"/>
        <v>Single core wire 1.5sqmm  - red</v>
      </c>
      <c r="L38" s="38" t="str">
        <f t="shared" si="2"/>
        <v>4</v>
      </c>
      <c r="M38" s="38" t="str">
        <f t="shared" si="3"/>
        <v>Roll</v>
      </c>
      <c r="N38" s="38" t="str">
        <f t="shared" si="4"/>
        <v/>
      </c>
      <c r="O38" s="38" t="str">
        <f t="shared" si="5"/>
        <v/>
      </c>
    </row>
    <row r="39" spans="1:15" ht="32.25" customHeight="1" x14ac:dyDescent="0.3">
      <c r="A39" s="31">
        <v>4</v>
      </c>
      <c r="B39" s="15" t="s">
        <v>55</v>
      </c>
      <c r="C39" s="15">
        <v>4</v>
      </c>
      <c r="D39" s="15" t="s">
        <v>56</v>
      </c>
      <c r="E39" s="3"/>
      <c r="F39" s="19"/>
      <c r="G39" s="2"/>
      <c r="H39" s="2"/>
      <c r="I39" s="2"/>
      <c r="J39">
        <v>35</v>
      </c>
      <c r="K39" s="38" t="str">
        <f t="shared" si="1"/>
        <v>Single core wire 1.5sqmm  - black</v>
      </c>
      <c r="L39" s="38" t="str">
        <f t="shared" si="2"/>
        <v>4</v>
      </c>
      <c r="M39" s="38" t="str">
        <f t="shared" si="3"/>
        <v>Roll</v>
      </c>
      <c r="N39" s="38" t="str">
        <f t="shared" si="4"/>
        <v/>
      </c>
      <c r="O39" s="38" t="str">
        <f t="shared" si="5"/>
        <v/>
      </c>
    </row>
    <row r="40" spans="1:15" ht="15.6" customHeight="1" x14ac:dyDescent="0.3">
      <c r="A40" s="31">
        <v>5</v>
      </c>
      <c r="B40" s="15" t="s">
        <v>57</v>
      </c>
      <c r="C40" s="15">
        <v>4</v>
      </c>
      <c r="D40" s="15" t="s">
        <v>56</v>
      </c>
      <c r="E40" s="3"/>
      <c r="F40" s="19"/>
      <c r="G40" s="2"/>
      <c r="H40" s="2"/>
      <c r="I40" s="2"/>
      <c r="J40">
        <v>36</v>
      </c>
      <c r="K40" s="38" t="str">
        <f t="shared" si="1"/>
        <v>Single core wire 1.5sqmm  -green</v>
      </c>
      <c r="L40" s="38" t="str">
        <f t="shared" si="2"/>
        <v>4</v>
      </c>
      <c r="M40" s="38" t="str">
        <f t="shared" si="3"/>
        <v>Roll</v>
      </c>
      <c r="N40" s="38" t="str">
        <f t="shared" si="4"/>
        <v/>
      </c>
      <c r="O40" s="38" t="str">
        <f t="shared" si="5"/>
        <v/>
      </c>
    </row>
    <row r="41" spans="1:15" ht="15.6" customHeight="1" x14ac:dyDescent="0.3">
      <c r="A41" s="31">
        <v>6</v>
      </c>
      <c r="B41" s="15" t="s">
        <v>58</v>
      </c>
      <c r="C41" s="15">
        <v>4</v>
      </c>
      <c r="D41" s="15" t="s">
        <v>56</v>
      </c>
      <c r="E41" s="3"/>
      <c r="F41" s="19"/>
      <c r="G41" s="2"/>
      <c r="H41" s="2"/>
      <c r="I41" s="2"/>
      <c r="J41">
        <v>37</v>
      </c>
      <c r="K41" s="38" t="str">
        <f t="shared" si="1"/>
        <v>Single core wire 2.5sqmm - red</v>
      </c>
      <c r="L41" s="38" t="str">
        <f t="shared" si="2"/>
        <v>4</v>
      </c>
      <c r="M41" s="38" t="str">
        <f t="shared" si="3"/>
        <v>Roll</v>
      </c>
      <c r="N41" s="38" t="str">
        <f t="shared" si="4"/>
        <v/>
      </c>
      <c r="O41" s="38" t="str">
        <f t="shared" si="5"/>
        <v/>
      </c>
    </row>
    <row r="42" spans="1:15" ht="15.6" customHeight="1" x14ac:dyDescent="0.3">
      <c r="A42" s="31">
        <v>7</v>
      </c>
      <c r="B42" s="15" t="s">
        <v>59</v>
      </c>
      <c r="C42" s="15">
        <v>4</v>
      </c>
      <c r="D42" s="15" t="s">
        <v>56</v>
      </c>
      <c r="E42" s="3"/>
      <c r="F42" s="19"/>
      <c r="G42" s="2"/>
      <c r="H42" s="2"/>
      <c r="I42" s="2"/>
      <c r="J42">
        <v>38</v>
      </c>
      <c r="K42" s="38" t="str">
        <f t="shared" si="1"/>
        <v>Single core wire 2.5sqmm</v>
      </c>
      <c r="L42" s="38" t="str">
        <f t="shared" si="2"/>
        <v>4</v>
      </c>
      <c r="M42" s="38" t="str">
        <f t="shared" si="3"/>
        <v>Roll</v>
      </c>
      <c r="N42" s="38" t="str">
        <f t="shared" si="4"/>
        <v/>
      </c>
      <c r="O42" s="38" t="str">
        <f t="shared" si="5"/>
        <v/>
      </c>
    </row>
    <row r="43" spans="1:15" ht="15.6" customHeight="1" x14ac:dyDescent="0.3">
      <c r="A43" s="31">
        <v>8</v>
      </c>
      <c r="B43" s="15" t="s">
        <v>60</v>
      </c>
      <c r="C43" s="15">
        <v>4</v>
      </c>
      <c r="D43" s="15" t="s">
        <v>56</v>
      </c>
      <c r="E43" s="3"/>
      <c r="F43" s="19"/>
      <c r="G43" s="2"/>
      <c r="H43" s="2"/>
      <c r="I43" s="2"/>
      <c r="J43">
        <v>39</v>
      </c>
      <c r="K43" s="38" t="str">
        <f t="shared" si="1"/>
        <v>Single core wire 2.5sqmm green</v>
      </c>
      <c r="L43" s="38" t="str">
        <f t="shared" si="2"/>
        <v>4</v>
      </c>
      <c r="M43" s="38" t="str">
        <f t="shared" si="3"/>
        <v>Roll</v>
      </c>
      <c r="N43" s="38" t="str">
        <f t="shared" si="4"/>
        <v/>
      </c>
      <c r="O43" s="38" t="str">
        <f t="shared" si="5"/>
        <v/>
      </c>
    </row>
    <row r="44" spans="1:15" ht="15.6" customHeight="1" x14ac:dyDescent="0.3">
      <c r="A44" s="31">
        <v>9</v>
      </c>
      <c r="B44" s="15" t="s">
        <v>61</v>
      </c>
      <c r="C44" s="15">
        <v>4</v>
      </c>
      <c r="D44" s="15" t="s">
        <v>56</v>
      </c>
      <c r="E44" s="3"/>
      <c r="F44" s="19"/>
      <c r="G44" s="2"/>
      <c r="H44" s="2"/>
      <c r="I44" s="2"/>
      <c r="J44">
        <v>40</v>
      </c>
      <c r="K44" s="38" t="str">
        <f t="shared" si="1"/>
        <v>Main switch 6way,1ph with integral rcd 63a/300mma abb other
equal approved</v>
      </c>
      <c r="L44" s="38" t="str">
        <f t="shared" si="2"/>
        <v>2</v>
      </c>
      <c r="M44" s="38" t="str">
        <f t="shared" si="3"/>
        <v>Pcs</v>
      </c>
      <c r="N44" s="38" t="str">
        <f t="shared" si="4"/>
        <v/>
      </c>
      <c r="O44" s="38" t="str">
        <f t="shared" si="5"/>
        <v/>
      </c>
    </row>
    <row r="45" spans="1:15" ht="15.6" customHeight="1" x14ac:dyDescent="0.3">
      <c r="A45" s="31">
        <v>10</v>
      </c>
      <c r="B45" s="15" t="s">
        <v>62</v>
      </c>
      <c r="C45" s="15">
        <v>2</v>
      </c>
      <c r="D45" s="15" t="s">
        <v>52</v>
      </c>
      <c r="E45" s="3"/>
      <c r="F45" s="19"/>
      <c r="G45" s="2"/>
      <c r="H45" s="2"/>
      <c r="I45" s="2"/>
      <c r="J45">
        <v>41</v>
      </c>
      <c r="K45" s="38" t="str">
        <f t="shared" si="1"/>
        <v>2gang 1 way switch  abb or other equal approved</v>
      </c>
      <c r="L45" s="38" t="str">
        <f t="shared" si="2"/>
        <v>3</v>
      </c>
      <c r="M45" s="38" t="str">
        <f t="shared" si="3"/>
        <v>Pcs</v>
      </c>
      <c r="N45" s="38" t="str">
        <f t="shared" si="4"/>
        <v/>
      </c>
      <c r="O45" s="38" t="str">
        <f t="shared" si="5"/>
        <v/>
      </c>
    </row>
    <row r="46" spans="1:15" ht="15.6" customHeight="1" x14ac:dyDescent="0.3">
      <c r="A46" s="31">
        <v>11</v>
      </c>
      <c r="B46" s="15" t="s">
        <v>63</v>
      </c>
      <c r="C46" s="15">
        <v>3</v>
      </c>
      <c r="D46" s="15" t="s">
        <v>52</v>
      </c>
      <c r="E46" s="3"/>
      <c r="F46" s="19"/>
      <c r="G46" s="2"/>
      <c r="H46" s="2"/>
      <c r="I46" s="2"/>
      <c r="J46">
        <v>42</v>
      </c>
      <c r="K46" s="38" t="str">
        <f t="shared" si="1"/>
        <v>Earth rod approved copper 16mm  not less than 1200mm</v>
      </c>
      <c r="L46" s="38" t="str">
        <f t="shared" si="2"/>
        <v>4</v>
      </c>
      <c r="M46" s="38" t="str">
        <f t="shared" si="3"/>
        <v>Pcs</v>
      </c>
      <c r="N46" s="38" t="str">
        <f t="shared" si="4"/>
        <v/>
      </c>
      <c r="O46" s="38" t="str">
        <f t="shared" si="5"/>
        <v/>
      </c>
    </row>
    <row r="47" spans="1:15" ht="15.6" customHeight="1" x14ac:dyDescent="0.3">
      <c r="A47" s="31">
        <v>12</v>
      </c>
      <c r="B47" s="15" t="s">
        <v>64</v>
      </c>
      <c r="C47" s="15">
        <v>4</v>
      </c>
      <c r="D47" s="15" t="s">
        <v>52</v>
      </c>
      <c r="E47" s="3"/>
      <c r="F47" s="19"/>
      <c r="G47" s="2"/>
      <c r="H47" s="2"/>
      <c r="I47" s="2"/>
      <c r="J47">
        <v>43</v>
      </c>
      <c r="K47" s="38" t="str">
        <f t="shared" si="1"/>
        <v>Earth wire 4sqmm</v>
      </c>
      <c r="L47" s="38" t="str">
        <f t="shared" si="2"/>
        <v>20</v>
      </c>
      <c r="M47" s="38" t="str">
        <f t="shared" si="3"/>
        <v>M</v>
      </c>
      <c r="N47" s="38" t="str">
        <f t="shared" si="4"/>
        <v/>
      </c>
      <c r="O47" s="38" t="str">
        <f t="shared" si="5"/>
        <v/>
      </c>
    </row>
    <row r="48" spans="1:15" ht="15.6" customHeight="1" x14ac:dyDescent="0.3">
      <c r="A48" s="31">
        <v>13</v>
      </c>
      <c r="B48" s="15" t="s">
        <v>65</v>
      </c>
      <c r="C48" s="15">
        <v>20</v>
      </c>
      <c r="D48" s="15" t="s">
        <v>66</v>
      </c>
      <c r="E48" s="3"/>
      <c r="F48" s="19"/>
      <c r="G48" s="2"/>
      <c r="H48" s="2"/>
      <c r="I48" s="2"/>
      <c r="J48">
        <v>44</v>
      </c>
      <c r="K48" s="38" t="str">
        <f t="shared" si="1"/>
        <v>Fine screw</v>
      </c>
      <c r="L48" s="38" t="str">
        <f t="shared" si="2"/>
        <v>4</v>
      </c>
      <c r="M48" s="38" t="str">
        <f t="shared" si="3"/>
        <v>Packet</v>
      </c>
      <c r="N48" s="38" t="str">
        <f t="shared" si="4"/>
        <v/>
      </c>
      <c r="O48" s="38" t="str">
        <f t="shared" si="5"/>
        <v/>
      </c>
    </row>
    <row r="49" spans="1:15" ht="15.6" customHeight="1" x14ac:dyDescent="0.3">
      <c r="A49" s="31">
        <v>14</v>
      </c>
      <c r="B49" s="15" t="s">
        <v>67</v>
      </c>
      <c r="C49" s="15">
        <v>4</v>
      </c>
      <c r="D49" s="15" t="s">
        <v>68</v>
      </c>
      <c r="E49" s="3"/>
      <c r="F49" s="19"/>
      <c r="G49" s="2"/>
      <c r="H49" s="2"/>
      <c r="I49" s="2"/>
      <c r="J49">
        <v>45</v>
      </c>
      <c r="K49" s="38" t="str">
        <f t="shared" si="1"/>
        <v>Insullation tapes (yellow,black,red) tronic or other equal approved</v>
      </c>
      <c r="L49" s="38" t="str">
        <f t="shared" si="2"/>
        <v>12</v>
      </c>
      <c r="M49" s="38" t="str">
        <f t="shared" si="3"/>
        <v>Pcs</v>
      </c>
      <c r="N49" s="38" t="str">
        <f t="shared" si="4"/>
        <v/>
      </c>
      <c r="O49" s="38" t="str">
        <f t="shared" si="5"/>
        <v/>
      </c>
    </row>
    <row r="50" spans="1:15" ht="15.6" customHeight="1" x14ac:dyDescent="0.3">
      <c r="A50" s="31">
        <v>15</v>
      </c>
      <c r="B50" s="15" t="s">
        <v>69</v>
      </c>
      <c r="C50" s="15">
        <v>12</v>
      </c>
      <c r="D50" s="15" t="s">
        <v>52</v>
      </c>
      <c r="E50" s="3"/>
      <c r="F50" s="19"/>
      <c r="G50" s="2"/>
      <c r="H50" s="2"/>
      <c r="I50" s="2"/>
      <c r="J50">
        <v>46</v>
      </c>
      <c r="K50" s="38" t="str">
        <f t="shared" si="1"/>
        <v>Air condition 18btu bosch or other equal approved</v>
      </c>
      <c r="L50" s="38" t="str">
        <f t="shared" si="2"/>
        <v>1</v>
      </c>
      <c r="M50" s="38" t="str">
        <f t="shared" si="3"/>
        <v>Pcs</v>
      </c>
      <c r="N50" s="38" t="str">
        <f t="shared" si="4"/>
        <v/>
      </c>
      <c r="O50" s="38" t="str">
        <f t="shared" si="5"/>
        <v/>
      </c>
    </row>
    <row r="51" spans="1:15" ht="15.6" customHeight="1" x14ac:dyDescent="0.3">
      <c r="A51" s="31">
        <v>16</v>
      </c>
      <c r="B51" s="15" t="s">
        <v>70</v>
      </c>
      <c r="C51" s="15">
        <v>1</v>
      </c>
      <c r="D51" s="15" t="s">
        <v>52</v>
      </c>
      <c r="E51" s="3"/>
      <c r="F51" s="19"/>
      <c r="G51" s="2"/>
      <c r="H51" s="2"/>
      <c r="I51" s="2"/>
      <c r="J51">
        <v>47</v>
      </c>
      <c r="K51" s="38" t="str">
        <f t="shared" si="1"/>
        <v>Conduit pipe tronic or other equal approved</v>
      </c>
      <c r="L51" s="38" t="str">
        <f t="shared" si="2"/>
        <v>50</v>
      </c>
      <c r="M51" s="38" t="str">
        <f t="shared" si="3"/>
        <v>Pc's</v>
      </c>
      <c r="N51" s="38" t="str">
        <f t="shared" si="4"/>
        <v/>
      </c>
      <c r="O51" s="38" t="str">
        <f t="shared" si="5"/>
        <v/>
      </c>
    </row>
    <row r="52" spans="1:15" ht="15.6" customHeight="1" x14ac:dyDescent="0.3">
      <c r="A52" s="31">
        <v>17</v>
      </c>
      <c r="B52" s="15" t="s">
        <v>71</v>
      </c>
      <c r="C52" s="15">
        <v>50</v>
      </c>
      <c r="D52" s="15" t="s">
        <v>72</v>
      </c>
      <c r="E52" s="3"/>
      <c r="F52" s="19"/>
      <c r="G52" s="2"/>
      <c r="H52" s="2"/>
      <c r="I52" s="2"/>
      <c r="J52">
        <v>48</v>
      </c>
      <c r="K52" s="38" t="str">
        <f t="shared" si="1"/>
        <v>Elbow</v>
      </c>
      <c r="L52" s="38" t="str">
        <f t="shared" si="2"/>
        <v>25</v>
      </c>
      <c r="M52" s="38" t="str">
        <f t="shared" si="3"/>
        <v>Pc's</v>
      </c>
      <c r="N52" s="38" t="str">
        <f t="shared" si="4"/>
        <v/>
      </c>
      <c r="O52" s="38" t="str">
        <f t="shared" si="5"/>
        <v/>
      </c>
    </row>
    <row r="53" spans="1:15" ht="15.6" customHeight="1" x14ac:dyDescent="0.3">
      <c r="A53" s="31">
        <v>18</v>
      </c>
      <c r="B53" s="15" t="s">
        <v>73</v>
      </c>
      <c r="C53" s="15">
        <v>25</v>
      </c>
      <c r="D53" s="15" t="s">
        <v>72</v>
      </c>
      <c r="E53" s="3"/>
      <c r="F53" s="19"/>
      <c r="G53" s="2"/>
      <c r="H53" s="2"/>
      <c r="I53" s="2"/>
      <c r="J53">
        <v>49</v>
      </c>
      <c r="K53" s="38" t="str">
        <f t="shared" si="1"/>
        <v>Conduit coupling</v>
      </c>
      <c r="L53" s="38" t="str">
        <f t="shared" si="2"/>
        <v>15</v>
      </c>
      <c r="M53" s="38" t="str">
        <f t="shared" si="3"/>
        <v>Pc's</v>
      </c>
      <c r="N53" s="38" t="str">
        <f t="shared" si="4"/>
        <v/>
      </c>
      <c r="O53" s="38" t="str">
        <f t="shared" si="5"/>
        <v/>
      </c>
    </row>
    <row r="54" spans="1:15" ht="15.6" customHeight="1" x14ac:dyDescent="0.3">
      <c r="A54" s="31">
        <v>19</v>
      </c>
      <c r="B54" s="15" t="s">
        <v>74</v>
      </c>
      <c r="C54" s="15">
        <v>15</v>
      </c>
      <c r="D54" s="15" t="s">
        <v>72</v>
      </c>
      <c r="E54" s="3"/>
      <c r="F54" s="19"/>
      <c r="G54" s="2"/>
      <c r="H54" s="2"/>
      <c r="I54" s="2"/>
      <c r="J54">
        <v>50</v>
      </c>
      <c r="K54" s="38" t="str">
        <f t="shared" si="1"/>
        <v>Round cover</v>
      </c>
      <c r="L54" s="38" t="str">
        <f t="shared" si="2"/>
        <v>15</v>
      </c>
      <c r="M54" s="38" t="str">
        <f t="shared" si="3"/>
        <v>Pc's</v>
      </c>
      <c r="N54" s="38" t="str">
        <f t="shared" si="4"/>
        <v/>
      </c>
      <c r="O54" s="38" t="str">
        <f t="shared" si="5"/>
        <v/>
      </c>
    </row>
    <row r="55" spans="1:15" ht="15.6" customHeight="1" x14ac:dyDescent="0.3">
      <c r="A55" s="31">
        <v>20</v>
      </c>
      <c r="B55" s="15" t="s">
        <v>75</v>
      </c>
      <c r="C55" s="15">
        <v>15</v>
      </c>
      <c r="D55" s="15" t="s">
        <v>72</v>
      </c>
      <c r="E55" s="3"/>
      <c r="F55" s="19"/>
      <c r="G55" s="2"/>
      <c r="H55" s="2"/>
      <c r="I55" s="2"/>
      <c r="J55">
        <v>51</v>
      </c>
      <c r="K55" s="38" t="str">
        <f t="shared" si="1"/>
        <v>Round box</v>
      </c>
      <c r="L55" s="38" t="str">
        <f t="shared" si="2"/>
        <v>3</v>
      </c>
      <c r="M55" s="38" t="str">
        <f t="shared" si="3"/>
        <v>Pc's</v>
      </c>
      <c r="N55" s="38" t="str">
        <f t="shared" si="4"/>
        <v/>
      </c>
      <c r="O55" s="38" t="str">
        <f t="shared" si="5"/>
        <v/>
      </c>
    </row>
    <row r="56" spans="1:15" ht="15.6" customHeight="1" x14ac:dyDescent="0.3">
      <c r="A56" s="31">
        <v>21</v>
      </c>
      <c r="B56" s="15" t="s">
        <v>76</v>
      </c>
      <c r="C56" s="15">
        <v>3</v>
      </c>
      <c r="D56" s="15" t="s">
        <v>72</v>
      </c>
      <c r="E56" s="3"/>
      <c r="F56" s="19"/>
      <c r="G56" s="2"/>
      <c r="H56" s="2"/>
      <c r="I56" s="2"/>
      <c r="J56">
        <v>52</v>
      </c>
      <c r="K56" s="38" t="str">
        <f t="shared" si="1"/>
        <v>Plstic clips 22mm</v>
      </c>
      <c r="L56" s="38" t="str">
        <f t="shared" si="2"/>
        <v>5</v>
      </c>
      <c r="M56" s="38" t="str">
        <f t="shared" si="3"/>
        <v>Box</v>
      </c>
      <c r="N56" s="38" t="str">
        <f t="shared" si="4"/>
        <v/>
      </c>
      <c r="O56" s="38" t="str">
        <f t="shared" si="5"/>
        <v/>
      </c>
    </row>
    <row r="57" spans="1:15" ht="15.6" customHeight="1" x14ac:dyDescent="0.3">
      <c r="A57" s="31">
        <v>22</v>
      </c>
      <c r="B57" s="15" t="s">
        <v>77</v>
      </c>
      <c r="C57" s="15">
        <v>5</v>
      </c>
      <c r="D57" s="15" t="s">
        <v>78</v>
      </c>
      <c r="E57" s="3"/>
      <c r="F57" s="19"/>
      <c r="G57" s="2"/>
      <c r="H57" s="2"/>
      <c r="I57" s="2"/>
      <c r="J57">
        <v>53</v>
      </c>
      <c r="K57" s="38" t="str">
        <f t="shared" si="1"/>
        <v>Metal box single</v>
      </c>
      <c r="L57" s="38" t="str">
        <f t="shared" si="2"/>
        <v>3</v>
      </c>
      <c r="M57" s="38" t="str">
        <f t="shared" si="3"/>
        <v>Pcs</v>
      </c>
      <c r="N57" s="38" t="str">
        <f t="shared" si="4"/>
        <v/>
      </c>
      <c r="O57" s="38" t="str">
        <f t="shared" si="5"/>
        <v/>
      </c>
    </row>
    <row r="58" spans="1:15" ht="15.6" customHeight="1" x14ac:dyDescent="0.3">
      <c r="A58" s="31">
        <v>23</v>
      </c>
      <c r="B58" s="15" t="s">
        <v>79</v>
      </c>
      <c r="C58" s="15">
        <v>3</v>
      </c>
      <c r="D58" s="15" t="s">
        <v>52</v>
      </c>
      <c r="E58" s="3"/>
      <c r="F58" s="19"/>
      <c r="G58" s="2"/>
      <c r="H58" s="2"/>
      <c r="I58" s="2"/>
      <c r="J58">
        <v>54</v>
      </c>
      <c r="K58" s="38" t="str">
        <f t="shared" si="1"/>
        <v>Metal box twin</v>
      </c>
      <c r="L58" s="38" t="str">
        <f t="shared" si="2"/>
        <v>15</v>
      </c>
      <c r="M58" s="38" t="str">
        <f t="shared" si="3"/>
        <v>Pcs</v>
      </c>
      <c r="N58" s="38" t="str">
        <f t="shared" si="4"/>
        <v/>
      </c>
      <c r="O58" s="38" t="str">
        <f t="shared" si="5"/>
        <v/>
      </c>
    </row>
    <row r="59" spans="1:15" ht="15.6" customHeight="1" x14ac:dyDescent="0.3">
      <c r="A59" s="31">
        <v>24</v>
      </c>
      <c r="B59" s="15" t="s">
        <v>80</v>
      </c>
      <c r="C59" s="15">
        <v>15</v>
      </c>
      <c r="D59" s="15" t="s">
        <v>52</v>
      </c>
      <c r="E59" s="3"/>
      <c r="F59" s="19"/>
      <c r="G59" s="2"/>
      <c r="H59" s="2"/>
      <c r="I59" s="2"/>
      <c r="J59">
        <v>55</v>
      </c>
      <c r="K59" s="38" t="str">
        <f t="shared" si="1"/>
        <v>Subtotal of raw materials</v>
      </c>
      <c r="L59" s="38" t="str">
        <f t="shared" si="2"/>
        <v/>
      </c>
      <c r="M59" s="38" t="str">
        <f t="shared" si="3"/>
        <v/>
      </c>
      <c r="N59" s="38" t="str">
        <f t="shared" si="4"/>
        <v/>
      </c>
      <c r="O59" s="38" t="str">
        <f t="shared" si="5"/>
        <v/>
      </c>
    </row>
    <row r="60" spans="1:15" ht="15.6" customHeight="1" x14ac:dyDescent="0.3">
      <c r="A60" s="21"/>
      <c r="B60" s="67" t="s">
        <v>81</v>
      </c>
      <c r="C60" s="67"/>
      <c r="D60" s="67"/>
      <c r="E60" s="67"/>
      <c r="F60" s="22"/>
      <c r="G60" s="2"/>
      <c r="H60" s="2"/>
      <c r="I60" s="2"/>
      <c r="J60">
        <v>56</v>
      </c>
      <c r="K60" s="38" t="str">
        <f t="shared" si="1"/>
        <v/>
      </c>
      <c r="L60" s="38" t="str">
        <f t="shared" si="2"/>
        <v/>
      </c>
      <c r="M60" s="38" t="str">
        <f t="shared" si="3"/>
        <v/>
      </c>
      <c r="N60" s="38" t="str">
        <f t="shared" si="4"/>
        <v/>
      </c>
      <c r="O60" s="38" t="str">
        <f t="shared" si="5"/>
        <v/>
      </c>
    </row>
    <row r="61" spans="1:15" ht="23.4" customHeight="1" x14ac:dyDescent="0.3">
      <c r="A61" s="3"/>
      <c r="B61" s="1"/>
      <c r="C61" s="3"/>
      <c r="D61" s="3"/>
      <c r="E61" s="3"/>
      <c r="F61" s="3"/>
      <c r="G61" s="2"/>
      <c r="H61" s="2"/>
      <c r="I61" s="2"/>
      <c r="J61">
        <v>57</v>
      </c>
      <c r="K61" s="38" t="str">
        <f t="shared" si="1"/>
        <v/>
      </c>
      <c r="L61" s="38" t="str">
        <f t="shared" si="2"/>
        <v/>
      </c>
      <c r="M61" s="38" t="str">
        <f t="shared" si="3"/>
        <v/>
      </c>
      <c r="N61" s="38" t="str">
        <f t="shared" si="4"/>
        <v/>
      </c>
      <c r="O61" s="38" t="str">
        <f t="shared" si="5"/>
        <v/>
      </c>
    </row>
    <row r="62" spans="1:15" ht="14.4" customHeight="1" x14ac:dyDescent="0.3">
      <c r="A62" s="3"/>
      <c r="B62" s="1"/>
      <c r="C62" s="3"/>
      <c r="D62" s="3"/>
      <c r="E62" s="3"/>
      <c r="F62" s="3"/>
      <c r="G62" s="2"/>
      <c r="H62" s="2"/>
      <c r="I62" s="2"/>
      <c r="J62">
        <v>58</v>
      </c>
      <c r="K62" s="38" t="str">
        <f t="shared" si="1"/>
        <v/>
      </c>
      <c r="L62" s="38" t="str">
        <f t="shared" si="2"/>
        <v/>
      </c>
      <c r="M62" s="38" t="str">
        <f t="shared" si="3"/>
        <v/>
      </c>
      <c r="N62" s="38" t="str">
        <f t="shared" si="4"/>
        <v/>
      </c>
      <c r="O62" s="38" t="str">
        <f t="shared" si="5"/>
        <v/>
      </c>
    </row>
    <row r="63" spans="1:15" ht="14.4" customHeight="1" x14ac:dyDescent="0.3">
      <c r="A63" s="3"/>
      <c r="B63" s="3"/>
      <c r="C63" s="3"/>
      <c r="D63" s="3"/>
      <c r="E63" s="3"/>
      <c r="F63" s="3"/>
      <c r="G63" s="2"/>
      <c r="H63" s="2"/>
      <c r="I63" s="2"/>
      <c r="J63">
        <v>59</v>
      </c>
      <c r="K63" s="38" t="str">
        <f t="shared" si="1"/>
        <v xml:space="preserve">Roofing </v>
      </c>
      <c r="L63" s="38" t="str">
        <f t="shared" si="2"/>
        <v/>
      </c>
      <c r="M63" s="38" t="str">
        <f t="shared" si="3"/>
        <v/>
      </c>
      <c r="N63" s="38" t="str">
        <f t="shared" si="4"/>
        <v/>
      </c>
      <c r="O63" s="38" t="str">
        <f t="shared" si="5"/>
        <v/>
      </c>
    </row>
    <row r="64" spans="1:15" ht="14.4" customHeight="1" x14ac:dyDescent="0.3">
      <c r="A64" s="3"/>
      <c r="B64" s="1" t="s">
        <v>82</v>
      </c>
      <c r="C64" s="3"/>
      <c r="D64" s="3"/>
      <c r="E64" s="3"/>
      <c r="F64" s="3"/>
      <c r="G64" s="2"/>
      <c r="H64" s="2"/>
      <c r="I64" s="2"/>
      <c r="J64">
        <v>60</v>
      </c>
      <c r="K64" s="38" t="str">
        <f t="shared" si="1"/>
        <v>Cypress 2" x 4"x12' (purlins)</v>
      </c>
      <c r="L64" s="38" t="str">
        <f t="shared" si="2"/>
        <v>80</v>
      </c>
      <c r="M64" s="38" t="str">
        <f t="shared" si="3"/>
        <v>Pcs</v>
      </c>
      <c r="N64" s="38" t="str">
        <f t="shared" si="4"/>
        <v/>
      </c>
      <c r="O64" s="38" t="str">
        <f t="shared" si="5"/>
        <v/>
      </c>
    </row>
    <row r="65" spans="1:15" ht="14.4" customHeight="1" x14ac:dyDescent="0.3">
      <c r="A65" s="8">
        <v>1</v>
      </c>
      <c r="B65" s="10" t="s">
        <v>83</v>
      </c>
      <c r="C65" s="11">
        <v>80</v>
      </c>
      <c r="D65" s="10" t="s">
        <v>52</v>
      </c>
      <c r="E65" s="11"/>
      <c r="F65" s="23"/>
      <c r="G65" s="2"/>
      <c r="H65" s="2"/>
      <c r="I65" s="2"/>
      <c r="J65">
        <v>61</v>
      </c>
      <c r="K65" s="38" t="str">
        <f t="shared" si="1"/>
        <v>Nail 4"</v>
      </c>
      <c r="L65" s="38" t="str">
        <f t="shared" si="2"/>
        <v>15</v>
      </c>
      <c r="M65" s="38" t="str">
        <f t="shared" si="3"/>
        <v>Kg</v>
      </c>
      <c r="N65" s="38" t="str">
        <f t="shared" si="4"/>
        <v/>
      </c>
      <c r="O65" s="38" t="str">
        <f t="shared" si="5"/>
        <v/>
      </c>
    </row>
    <row r="66" spans="1:15" ht="14.4" customHeight="1" x14ac:dyDescent="0.3">
      <c r="A66" s="8">
        <v>2</v>
      </c>
      <c r="B66" s="10" t="s">
        <v>84</v>
      </c>
      <c r="C66" s="11">
        <v>15</v>
      </c>
      <c r="D66" s="10" t="s">
        <v>85</v>
      </c>
      <c r="E66" s="11"/>
      <c r="F66" s="23"/>
      <c r="G66" s="2"/>
      <c r="H66" s="2"/>
      <c r="I66" s="2"/>
      <c r="J66">
        <v>62</v>
      </c>
      <c r="K66" s="38" t="str">
        <f t="shared" si="1"/>
        <v>Nail 5"</v>
      </c>
      <c r="L66" s="38" t="str">
        <f t="shared" si="2"/>
        <v>12</v>
      </c>
      <c r="M66" s="38" t="str">
        <f t="shared" si="3"/>
        <v>Kg</v>
      </c>
      <c r="N66" s="38" t="str">
        <f t="shared" si="4"/>
        <v/>
      </c>
      <c r="O66" s="38" t="str">
        <f t="shared" si="5"/>
        <v/>
      </c>
    </row>
    <row r="67" spans="1:15" ht="14.4" customHeight="1" x14ac:dyDescent="0.3">
      <c r="A67" s="8">
        <v>3</v>
      </c>
      <c r="B67" s="10" t="s">
        <v>86</v>
      </c>
      <c r="C67" s="11">
        <v>12</v>
      </c>
      <c r="D67" s="10" t="s">
        <v>85</v>
      </c>
      <c r="E67" s="11"/>
      <c r="F67" s="23"/>
      <c r="G67" s="2"/>
      <c r="H67" s="2"/>
      <c r="I67" s="2"/>
      <c r="J67">
        <v>63</v>
      </c>
      <c r="K67" s="38" t="str">
        <f t="shared" si="1"/>
        <v>28g corrugated roofing sheet 5.5m long</v>
      </c>
      <c r="L67" s="38" t="str">
        <f t="shared" si="2"/>
        <v>75</v>
      </c>
      <c r="M67" s="38" t="str">
        <f t="shared" si="3"/>
        <v>Pcs</v>
      </c>
      <c r="N67" s="38" t="str">
        <f t="shared" si="4"/>
        <v/>
      </c>
      <c r="O67" s="38" t="str">
        <f t="shared" si="5"/>
        <v/>
      </c>
    </row>
    <row r="68" spans="1:15" ht="14.4" customHeight="1" x14ac:dyDescent="0.3">
      <c r="A68" s="8">
        <v>4</v>
      </c>
      <c r="B68" s="10" t="s">
        <v>87</v>
      </c>
      <c r="C68" s="11">
        <v>75</v>
      </c>
      <c r="D68" s="10" t="s">
        <v>52</v>
      </c>
      <c r="E68" s="11"/>
      <c r="F68" s="23"/>
      <c r="G68" s="2"/>
      <c r="H68" s="2"/>
      <c r="I68" s="2"/>
      <c r="J68">
        <v>64</v>
      </c>
      <c r="K68" s="38" t="str">
        <f t="shared" si="1"/>
        <v>Ridge cap</v>
      </c>
      <c r="L68" s="38" t="str">
        <f t="shared" si="2"/>
        <v>15</v>
      </c>
      <c r="M68" s="38" t="str">
        <f t="shared" si="3"/>
        <v>Pcs</v>
      </c>
      <c r="N68" s="38" t="str">
        <f t="shared" si="4"/>
        <v/>
      </c>
      <c r="O68" s="38" t="str">
        <f t="shared" si="5"/>
        <v/>
      </c>
    </row>
    <row r="69" spans="1:15" ht="14.4" customHeight="1" x14ac:dyDescent="0.3">
      <c r="A69" s="8">
        <v>5</v>
      </c>
      <c r="B69" s="10" t="s">
        <v>88</v>
      </c>
      <c r="C69" s="11">
        <v>15</v>
      </c>
      <c r="D69" s="10" t="s">
        <v>52</v>
      </c>
      <c r="E69" s="11"/>
      <c r="F69" s="23"/>
      <c r="G69" s="2"/>
      <c r="H69" s="2"/>
      <c r="I69" s="2"/>
      <c r="J69">
        <v>65</v>
      </c>
      <c r="K69" s="38" t="str">
        <f t="shared" ref="K69:K130" si="6">UPPER(LEFT(B70,1))&amp; LOWER(MID(B70,2,LEN(B70)))</f>
        <v xml:space="preserve">Roofing nail </v>
      </c>
      <c r="L69" s="38" t="str">
        <f t="shared" ref="L69:L130" si="7">UPPER(LEFT(C70,1))&amp; LOWER(MID(C70,2,LEN(C70)))</f>
        <v>40</v>
      </c>
      <c r="M69" s="38" t="str">
        <f t="shared" ref="M69:M130" si="8">UPPER(LEFT(D70,1))&amp; LOWER(MID(D70,2,LEN(D70)))</f>
        <v>Kg</v>
      </c>
      <c r="N69" s="38" t="str">
        <f t="shared" ref="N69:N130" si="9">UPPER(LEFT(E70,1))&amp; LOWER(MID(E70,2,LEN(E70)))</f>
        <v/>
      </c>
      <c r="O69" s="38" t="str">
        <f t="shared" ref="O69:O130" si="10">UPPER(LEFT(F70,1))&amp; LOWER(MID(F70,2,LEN(F70)))</f>
        <v/>
      </c>
    </row>
    <row r="70" spans="1:15" ht="14.4" customHeight="1" x14ac:dyDescent="0.3">
      <c r="A70" s="8">
        <v>6</v>
      </c>
      <c r="B70" s="10" t="s">
        <v>89</v>
      </c>
      <c r="C70" s="11">
        <v>40</v>
      </c>
      <c r="D70" s="10" t="s">
        <v>85</v>
      </c>
      <c r="E70" s="11"/>
      <c r="F70" s="23"/>
      <c r="G70" s="2"/>
      <c r="H70" s="2"/>
      <c r="I70" s="2"/>
      <c r="J70">
        <v>66</v>
      </c>
      <c r="K70" s="38" t="str">
        <f t="shared" si="6"/>
        <v>Core of 12000mm length</v>
      </c>
      <c r="L70" s="38" t="str">
        <f t="shared" si="7"/>
        <v>12</v>
      </c>
      <c r="M70" s="38" t="str">
        <f t="shared" si="8"/>
        <v>Pcs</v>
      </c>
      <c r="N70" s="38" t="str">
        <f t="shared" si="9"/>
        <v/>
      </c>
      <c r="O70" s="38" t="str">
        <f t="shared" si="10"/>
        <v/>
      </c>
    </row>
    <row r="71" spans="1:15" ht="14.4" customHeight="1" x14ac:dyDescent="0.3">
      <c r="A71" s="8">
        <v>7</v>
      </c>
      <c r="B71" s="10" t="s">
        <v>90</v>
      </c>
      <c r="C71" s="11">
        <v>12</v>
      </c>
      <c r="D71" s="10" t="s">
        <v>52</v>
      </c>
      <c r="E71" s="11"/>
      <c r="F71" s="23"/>
      <c r="G71" s="2"/>
      <c r="H71" s="2"/>
      <c r="I71" s="2"/>
      <c r="J71">
        <v>67</v>
      </c>
      <c r="K71" s="38" t="str">
        <f t="shared" si="6"/>
        <v>Line and pin (red in colour)</v>
      </c>
      <c r="L71" s="38" t="str">
        <f t="shared" si="7"/>
        <v>10</v>
      </c>
      <c r="M71" s="38" t="str">
        <f t="shared" si="8"/>
        <v>Pcs</v>
      </c>
      <c r="N71" s="38" t="str">
        <f t="shared" si="9"/>
        <v/>
      </c>
      <c r="O71" s="38" t="str">
        <f t="shared" si="10"/>
        <v/>
      </c>
    </row>
    <row r="72" spans="1:15" ht="14.4" customHeight="1" x14ac:dyDescent="0.3">
      <c r="A72" s="8">
        <v>8</v>
      </c>
      <c r="B72" s="10" t="s">
        <v>91</v>
      </c>
      <c r="C72" s="11">
        <v>10</v>
      </c>
      <c r="D72" s="10" t="s">
        <v>52</v>
      </c>
      <c r="E72" s="11"/>
      <c r="F72" s="23"/>
      <c r="G72" s="2"/>
      <c r="H72" s="2"/>
      <c r="I72" s="2"/>
      <c r="J72">
        <v>68</v>
      </c>
      <c r="K72" s="38" t="str">
        <f t="shared" si="6"/>
        <v xml:space="preserve">Sub total of raw materials  </v>
      </c>
      <c r="L72" s="38" t="str">
        <f t="shared" si="7"/>
        <v/>
      </c>
      <c r="M72" s="38" t="str">
        <f t="shared" si="8"/>
        <v/>
      </c>
      <c r="N72" s="38" t="str">
        <f t="shared" si="9"/>
        <v/>
      </c>
      <c r="O72" s="38" t="str">
        <f t="shared" si="10"/>
        <v/>
      </c>
    </row>
    <row r="73" spans="1:15" ht="14.4" customHeight="1" x14ac:dyDescent="0.3">
      <c r="A73" s="8"/>
      <c r="B73" s="24" t="s">
        <v>92</v>
      </c>
      <c r="C73" s="11"/>
      <c r="D73" s="10"/>
      <c r="E73" s="11"/>
      <c r="F73" s="25"/>
      <c r="G73" s="2"/>
      <c r="H73" s="2"/>
      <c r="I73" s="2"/>
      <c r="J73">
        <v>69</v>
      </c>
      <c r="K73" s="38" t="str">
        <f t="shared" si="6"/>
        <v/>
      </c>
      <c r="L73" s="38" t="str">
        <f t="shared" si="7"/>
        <v/>
      </c>
      <c r="M73" s="38" t="str">
        <f t="shared" si="8"/>
        <v/>
      </c>
      <c r="N73" s="38" t="str">
        <f t="shared" si="9"/>
        <v/>
      </c>
      <c r="O73" s="38" t="str">
        <f t="shared" si="10"/>
        <v/>
      </c>
    </row>
    <row r="74" spans="1:15" ht="14.4" customHeight="1" x14ac:dyDescent="0.3">
      <c r="A74" s="8"/>
      <c r="B74" s="10"/>
      <c r="C74" s="11"/>
      <c r="D74" s="10"/>
      <c r="E74" s="11"/>
      <c r="F74" s="23"/>
      <c r="G74" s="2"/>
      <c r="H74" s="2"/>
      <c r="I74" s="2"/>
      <c r="J74">
        <v>70</v>
      </c>
      <c r="K74" s="38" t="str">
        <f t="shared" si="6"/>
        <v/>
      </c>
      <c r="L74" s="38" t="str">
        <f t="shared" si="7"/>
        <v/>
      </c>
      <c r="M74" s="38" t="str">
        <f t="shared" si="8"/>
        <v/>
      </c>
      <c r="N74" s="38" t="str">
        <f t="shared" si="9"/>
        <v/>
      </c>
      <c r="O74" s="38" t="str">
        <f t="shared" si="10"/>
        <v/>
      </c>
    </row>
    <row r="75" spans="1:15" ht="14.4" customHeight="1" x14ac:dyDescent="0.3">
      <c r="A75" s="8"/>
      <c r="B75" s="10"/>
      <c r="C75" s="11"/>
      <c r="D75" s="10"/>
      <c r="E75" s="11"/>
      <c r="F75" s="23"/>
      <c r="G75" s="2"/>
      <c r="H75" s="2"/>
      <c r="I75" s="2"/>
      <c r="J75">
        <v>71</v>
      </c>
      <c r="K75" s="38" t="str">
        <f t="shared" si="6"/>
        <v xml:space="preserve">Gypsum ceiling board </v>
      </c>
      <c r="L75" s="38" t="str">
        <f t="shared" si="7"/>
        <v/>
      </c>
      <c r="M75" s="38" t="str">
        <f t="shared" si="8"/>
        <v/>
      </c>
      <c r="N75" s="38" t="str">
        <f t="shared" si="9"/>
        <v/>
      </c>
      <c r="O75" s="38" t="str">
        <f t="shared" si="10"/>
        <v/>
      </c>
    </row>
    <row r="76" spans="1:15" ht="14.4" customHeight="1" x14ac:dyDescent="0.3">
      <c r="A76" s="8"/>
      <c r="B76" s="24" t="s">
        <v>93</v>
      </c>
      <c r="C76" s="11"/>
      <c r="D76" s="10"/>
      <c r="E76" s="11"/>
      <c r="F76" s="23"/>
      <c r="G76" s="2"/>
      <c r="H76" s="2"/>
      <c r="I76" s="2"/>
      <c r="J76">
        <v>72</v>
      </c>
      <c r="K76" s="38" t="str">
        <f t="shared" si="6"/>
        <v>Gypsum board</v>
      </c>
      <c r="L76" s="38" t="str">
        <f t="shared" si="7"/>
        <v>65</v>
      </c>
      <c r="M76" s="38" t="str">
        <f t="shared" si="8"/>
        <v>Pcs</v>
      </c>
      <c r="N76" s="38" t="str">
        <f t="shared" si="9"/>
        <v/>
      </c>
      <c r="O76" s="38" t="str">
        <f t="shared" si="10"/>
        <v/>
      </c>
    </row>
    <row r="77" spans="1:15" ht="14.4" customHeight="1" x14ac:dyDescent="0.3">
      <c r="A77" s="8">
        <v>1</v>
      </c>
      <c r="B77" s="10" t="s">
        <v>94</v>
      </c>
      <c r="C77" s="11">
        <v>65</v>
      </c>
      <c r="D77" s="10" t="s">
        <v>52</v>
      </c>
      <c r="E77" s="11"/>
      <c r="F77" s="23"/>
      <c r="G77" s="2"/>
      <c r="H77" s="2"/>
      <c r="I77" s="2"/>
      <c r="J77">
        <v>73</v>
      </c>
      <c r="K77" s="38" t="str">
        <f t="shared" si="6"/>
        <v>Gypsum belt</v>
      </c>
      <c r="L77" s="38" t="str">
        <f t="shared" si="7"/>
        <v>40</v>
      </c>
      <c r="M77" s="38" t="str">
        <f t="shared" si="8"/>
        <v>Pcs</v>
      </c>
      <c r="N77" s="38" t="str">
        <f t="shared" si="9"/>
        <v/>
      </c>
      <c r="O77" s="38" t="str">
        <f t="shared" si="10"/>
        <v/>
      </c>
    </row>
    <row r="78" spans="1:15" ht="14.4" customHeight="1" x14ac:dyDescent="0.3">
      <c r="A78" s="8">
        <v>2</v>
      </c>
      <c r="B78" s="10" t="s">
        <v>95</v>
      </c>
      <c r="C78" s="11">
        <v>40</v>
      </c>
      <c r="D78" s="10" t="s">
        <v>52</v>
      </c>
      <c r="E78" s="11"/>
      <c r="F78" s="23"/>
      <c r="G78" s="2"/>
      <c r="H78" s="2"/>
      <c r="I78" s="2"/>
      <c r="J78">
        <v>74</v>
      </c>
      <c r="K78" s="38" t="str">
        <f t="shared" si="6"/>
        <v>Gypsum screw</v>
      </c>
      <c r="L78" s="38" t="str">
        <f t="shared" si="7"/>
        <v>10</v>
      </c>
      <c r="M78" s="38" t="str">
        <f t="shared" si="8"/>
        <v>Box</v>
      </c>
      <c r="N78" s="38" t="str">
        <f t="shared" si="9"/>
        <v/>
      </c>
      <c r="O78" s="38" t="str">
        <f t="shared" si="10"/>
        <v/>
      </c>
    </row>
    <row r="79" spans="1:15" ht="14.4" customHeight="1" x14ac:dyDescent="0.3">
      <c r="A79" s="8">
        <v>3</v>
      </c>
      <c r="B79" s="10" t="s">
        <v>96</v>
      </c>
      <c r="C79" s="11">
        <v>10</v>
      </c>
      <c r="D79" s="10" t="s">
        <v>78</v>
      </c>
      <c r="E79" s="11"/>
      <c r="F79" s="23"/>
      <c r="G79" s="2"/>
      <c r="H79" s="2"/>
      <c r="I79" s="2"/>
      <c r="J79">
        <v>75</v>
      </c>
      <c r="K79" s="38" t="str">
        <f t="shared" si="6"/>
        <v>Nail 3"</v>
      </c>
      <c r="L79" s="38" t="str">
        <f t="shared" si="7"/>
        <v>12</v>
      </c>
      <c r="M79" s="38" t="str">
        <f t="shared" si="8"/>
        <v>Kg</v>
      </c>
      <c r="N79" s="38" t="str">
        <f t="shared" si="9"/>
        <v/>
      </c>
      <c r="O79" s="38" t="str">
        <f t="shared" si="10"/>
        <v/>
      </c>
    </row>
    <row r="80" spans="1:15" ht="14.4" customHeight="1" x14ac:dyDescent="0.3">
      <c r="A80" s="8">
        <v>4</v>
      </c>
      <c r="B80" s="10" t="s">
        <v>97</v>
      </c>
      <c r="C80" s="11">
        <v>12</v>
      </c>
      <c r="D80" s="10" t="s">
        <v>85</v>
      </c>
      <c r="E80" s="11"/>
      <c r="F80" s="23"/>
      <c r="G80" s="2"/>
      <c r="H80" s="2"/>
      <c r="I80" s="2"/>
      <c r="J80">
        <v>76</v>
      </c>
      <c r="K80" s="38" t="str">
        <f t="shared" si="6"/>
        <v>Nail 4"</v>
      </c>
      <c r="L80" s="38" t="str">
        <f t="shared" si="7"/>
        <v>9</v>
      </c>
      <c r="M80" s="38" t="str">
        <f t="shared" si="8"/>
        <v>Kg</v>
      </c>
      <c r="N80" s="38" t="str">
        <f t="shared" si="9"/>
        <v/>
      </c>
      <c r="O80" s="38" t="str">
        <f t="shared" si="10"/>
        <v/>
      </c>
    </row>
    <row r="81" spans="1:15" ht="14.4" customHeight="1" x14ac:dyDescent="0.3">
      <c r="A81" s="8">
        <v>5</v>
      </c>
      <c r="B81" s="10" t="s">
        <v>84</v>
      </c>
      <c r="C81" s="26">
        <v>9</v>
      </c>
      <c r="D81" s="26" t="s">
        <v>85</v>
      </c>
      <c r="E81" s="11"/>
      <c r="F81" s="23"/>
      <c r="G81" s="2"/>
      <c r="H81" s="2"/>
      <c r="I81" s="2"/>
      <c r="J81">
        <v>77</v>
      </c>
      <c r="K81" s="38" t="str">
        <f t="shared" si="6"/>
        <v>Cypress fascial board 1" x 10"x12'</v>
      </c>
      <c r="L81" s="38" t="str">
        <f t="shared" si="7"/>
        <v>20</v>
      </c>
      <c r="M81" s="38" t="str">
        <f t="shared" si="8"/>
        <v>Pcs</v>
      </c>
      <c r="N81" s="38" t="str">
        <f t="shared" si="9"/>
        <v/>
      </c>
      <c r="O81" s="38" t="str">
        <f t="shared" si="10"/>
        <v/>
      </c>
    </row>
    <row r="82" spans="1:15" ht="14.4" customHeight="1" x14ac:dyDescent="0.3">
      <c r="A82" s="8">
        <v>6</v>
      </c>
      <c r="B82" s="10" t="s">
        <v>98</v>
      </c>
      <c r="C82" s="26">
        <v>20</v>
      </c>
      <c r="D82" s="26" t="s">
        <v>52</v>
      </c>
      <c r="E82" s="11"/>
      <c r="F82" s="23"/>
      <c r="G82" s="2"/>
      <c r="H82" s="2"/>
      <c r="I82" s="2"/>
      <c r="J82">
        <v>78</v>
      </c>
      <c r="K82" s="38" t="str">
        <f t="shared" si="6"/>
        <v>Cypress 2" x 2"x12'</v>
      </c>
      <c r="L82" s="38" t="str">
        <f t="shared" si="7"/>
        <v>65</v>
      </c>
      <c r="M82" s="38" t="str">
        <f t="shared" si="8"/>
        <v>Pcs</v>
      </c>
      <c r="N82" s="38" t="str">
        <f t="shared" si="9"/>
        <v/>
      </c>
      <c r="O82" s="38" t="str">
        <f t="shared" si="10"/>
        <v/>
      </c>
    </row>
    <row r="83" spans="1:15" ht="14.4" customHeight="1" x14ac:dyDescent="0.3">
      <c r="A83" s="8">
        <v>7</v>
      </c>
      <c r="B83" s="10" t="s">
        <v>99</v>
      </c>
      <c r="C83" s="26">
        <v>65</v>
      </c>
      <c r="D83" s="26" t="s">
        <v>52</v>
      </c>
      <c r="E83" s="11"/>
      <c r="F83" s="23"/>
      <c r="G83" s="2"/>
      <c r="H83" s="2"/>
      <c r="I83" s="2"/>
      <c r="J83">
        <v>79</v>
      </c>
      <c r="K83" s="38" t="str">
        <f t="shared" si="6"/>
        <v>Subtotal of raw materials  2</v>
      </c>
      <c r="L83" s="38" t="str">
        <f t="shared" si="7"/>
        <v/>
      </c>
      <c r="M83" s="38" t="str">
        <f t="shared" si="8"/>
        <v/>
      </c>
      <c r="N83" s="38" t="str">
        <f t="shared" si="9"/>
        <v/>
      </c>
      <c r="O83" s="38" t="str">
        <f t="shared" si="10"/>
        <v/>
      </c>
    </row>
    <row r="84" spans="1:15" ht="14.4" customHeight="1" x14ac:dyDescent="0.3">
      <c r="A84" s="8"/>
      <c r="B84" s="68" t="s">
        <v>100</v>
      </c>
      <c r="C84" s="68"/>
      <c r="D84" s="68"/>
      <c r="E84" s="27"/>
      <c r="F84" s="25"/>
      <c r="G84" s="2"/>
      <c r="H84" s="2"/>
      <c r="I84" s="2"/>
      <c r="J84">
        <v>80</v>
      </c>
      <c r="K84" s="38" t="str">
        <f t="shared" si="6"/>
        <v/>
      </c>
      <c r="L84" s="38" t="str">
        <f t="shared" si="7"/>
        <v/>
      </c>
      <c r="M84" s="38" t="str">
        <f t="shared" si="8"/>
        <v/>
      </c>
      <c r="N84" s="38" t="str">
        <f t="shared" si="9"/>
        <v/>
      </c>
      <c r="O84" s="38" t="str">
        <f t="shared" si="10"/>
        <v/>
      </c>
    </row>
    <row r="85" spans="1:15" ht="14.4" customHeight="1" x14ac:dyDescent="0.3">
      <c r="A85" s="3"/>
      <c r="B85" s="3"/>
      <c r="C85" s="3"/>
      <c r="D85" s="3"/>
      <c r="E85" s="3"/>
      <c r="F85" s="3"/>
      <c r="G85" s="2"/>
      <c r="H85" s="2"/>
      <c r="I85" s="2"/>
      <c r="J85">
        <v>81</v>
      </c>
      <c r="K85" s="38" t="str">
        <f t="shared" si="6"/>
        <v/>
      </c>
      <c r="L85" s="38" t="str">
        <f t="shared" si="7"/>
        <v/>
      </c>
      <c r="M85" s="38" t="str">
        <f t="shared" si="8"/>
        <v/>
      </c>
      <c r="N85" s="38" t="str">
        <f t="shared" si="9"/>
        <v/>
      </c>
      <c r="O85" s="38" t="str">
        <f t="shared" si="10"/>
        <v/>
      </c>
    </row>
    <row r="86" spans="1:15" ht="14.4" customHeight="1" x14ac:dyDescent="0.3">
      <c r="A86" s="3"/>
      <c r="B86" s="3"/>
      <c r="C86" s="3"/>
      <c r="D86" s="3"/>
      <c r="E86" s="3"/>
      <c r="F86" s="3"/>
      <c r="G86" s="2"/>
      <c r="H86" s="2"/>
      <c r="I86" s="2"/>
      <c r="J86">
        <v>82</v>
      </c>
      <c r="K86" s="38" t="str">
        <f t="shared" si="6"/>
        <v>Aluminium profiles partition veta</v>
      </c>
      <c r="L86" s="38" t="str">
        <f t="shared" si="7"/>
        <v/>
      </c>
      <c r="M86" s="38" t="str">
        <f t="shared" si="8"/>
        <v/>
      </c>
      <c r="N86" s="38" t="str">
        <f t="shared" si="9"/>
        <v/>
      </c>
      <c r="O86" s="38" t="str">
        <f t="shared" si="10"/>
        <v/>
      </c>
    </row>
    <row r="87" spans="1:15" ht="14.4" customHeight="1" x14ac:dyDescent="0.3">
      <c r="A87" s="4"/>
      <c r="B87" s="1" t="s">
        <v>101</v>
      </c>
      <c r="C87" s="3"/>
      <c r="D87" s="3"/>
      <c r="E87" s="3"/>
      <c r="F87" s="23"/>
      <c r="G87" s="2"/>
      <c r="H87" s="2"/>
      <c r="I87" s="2"/>
      <c r="J87">
        <v>83</v>
      </c>
      <c r="K87" s="38" t="str">
        <f t="shared" si="6"/>
        <v>Aluminium partition perimeter frame (profiles)</v>
      </c>
      <c r="L87" s="38" t="str">
        <f t="shared" si="7"/>
        <v>50</v>
      </c>
      <c r="M87" s="38" t="str">
        <f t="shared" si="8"/>
        <v>Pcs</v>
      </c>
      <c r="N87" s="38" t="str">
        <f t="shared" si="9"/>
        <v/>
      </c>
      <c r="O87" s="38" t="str">
        <f t="shared" si="10"/>
        <v/>
      </c>
    </row>
    <row r="88" spans="1:15" ht="14.4" customHeight="1" x14ac:dyDescent="0.3">
      <c r="A88" s="3">
        <v>1</v>
      </c>
      <c r="B88" s="3" t="s">
        <v>102</v>
      </c>
      <c r="C88" s="3">
        <v>50</v>
      </c>
      <c r="D88" s="3" t="s">
        <v>52</v>
      </c>
      <c r="E88" s="28"/>
      <c r="F88" s="23"/>
      <c r="G88" s="2"/>
      <c r="H88" s="2"/>
      <c r="I88" s="2"/>
      <c r="J88">
        <v>84</v>
      </c>
      <c r="K88" s="38" t="str">
        <f t="shared" si="6"/>
        <v>Aluminium t-section mullion / t-joint profile</v>
      </c>
      <c r="L88" s="38" t="str">
        <f t="shared" si="7"/>
        <v>30</v>
      </c>
      <c r="M88" s="38" t="str">
        <f t="shared" si="8"/>
        <v>Pcs</v>
      </c>
      <c r="N88" s="38" t="str">
        <f t="shared" si="9"/>
        <v/>
      </c>
      <c r="O88" s="38" t="str">
        <f t="shared" si="10"/>
        <v/>
      </c>
    </row>
    <row r="89" spans="1:15" ht="17.25" customHeight="1" x14ac:dyDescent="0.3">
      <c r="A89" s="3">
        <v>2</v>
      </c>
      <c r="B89" s="3" t="s">
        <v>103</v>
      </c>
      <c r="C89" s="3">
        <v>30</v>
      </c>
      <c r="D89" s="3" t="s">
        <v>52</v>
      </c>
      <c r="E89" s="28"/>
      <c r="F89" s="23"/>
      <c r="G89" s="2"/>
      <c r="H89" s="2"/>
      <c r="I89" s="2"/>
      <c r="J89">
        <v>85</v>
      </c>
      <c r="K89" s="38" t="str">
        <f t="shared" si="6"/>
        <v>Glazing bead (glass retaining bead)</v>
      </c>
      <c r="L89" s="38" t="str">
        <f t="shared" si="7"/>
        <v>22</v>
      </c>
      <c r="M89" s="38" t="str">
        <f t="shared" si="8"/>
        <v>Pc s</v>
      </c>
      <c r="N89" s="38" t="str">
        <f t="shared" si="9"/>
        <v/>
      </c>
      <c r="O89" s="38" t="str">
        <f t="shared" si="10"/>
        <v/>
      </c>
    </row>
    <row r="90" spans="1:15" ht="14.4" customHeight="1" x14ac:dyDescent="0.3">
      <c r="A90" s="3">
        <v>3</v>
      </c>
      <c r="B90" s="3" t="s">
        <v>104</v>
      </c>
      <c r="C90" s="3">
        <v>22</v>
      </c>
      <c r="D90" s="3" t="s">
        <v>105</v>
      </c>
      <c r="E90" s="28"/>
      <c r="F90" s="23"/>
      <c r="G90" s="2"/>
      <c r="H90" s="2"/>
      <c r="I90" s="2"/>
      <c r="J90">
        <v>86</v>
      </c>
      <c r="K90" s="38" t="str">
        <f t="shared" si="6"/>
        <v>Aluminium angle profile (l-section)</v>
      </c>
      <c r="L90" s="38" t="str">
        <f t="shared" si="7"/>
        <v>6</v>
      </c>
      <c r="M90" s="38" t="str">
        <f t="shared" si="8"/>
        <v>Pcs</v>
      </c>
      <c r="N90" s="38" t="str">
        <f t="shared" si="9"/>
        <v/>
      </c>
      <c r="O90" s="38" t="str">
        <f t="shared" si="10"/>
        <v/>
      </c>
    </row>
    <row r="91" spans="1:15" ht="14.4" customHeight="1" x14ac:dyDescent="0.3">
      <c r="A91" s="3">
        <v>4</v>
      </c>
      <c r="B91" s="3" t="s">
        <v>106</v>
      </c>
      <c r="C91" s="3">
        <v>6</v>
      </c>
      <c r="D91" s="3" t="s">
        <v>52</v>
      </c>
      <c r="E91" s="28"/>
      <c r="F91" s="23"/>
      <c r="G91" s="2"/>
      <c r="H91" s="2"/>
      <c r="I91" s="2"/>
      <c r="J91">
        <v>87</v>
      </c>
      <c r="K91" s="38" t="str">
        <f t="shared" si="6"/>
        <v>Door hinges (butt hinges / aluminium door hinges)</v>
      </c>
      <c r="L91" s="38" t="str">
        <f t="shared" si="7"/>
        <v>6</v>
      </c>
      <c r="M91" s="38" t="str">
        <f t="shared" si="8"/>
        <v>Set</v>
      </c>
      <c r="N91" s="38" t="str">
        <f t="shared" si="9"/>
        <v/>
      </c>
      <c r="O91" s="38" t="str">
        <f t="shared" si="10"/>
        <v/>
      </c>
    </row>
    <row r="92" spans="1:15" ht="14.4" customHeight="1" x14ac:dyDescent="0.3">
      <c r="A92" s="3">
        <v>5</v>
      </c>
      <c r="B92" s="3" t="s">
        <v>107</v>
      </c>
      <c r="C92" s="3">
        <v>6</v>
      </c>
      <c r="D92" s="3" t="s">
        <v>108</v>
      </c>
      <c r="E92" s="28"/>
      <c r="F92" s="23"/>
      <c r="G92" s="2"/>
      <c r="H92" s="2"/>
      <c r="I92" s="2"/>
      <c r="J92">
        <v>88</v>
      </c>
      <c r="K92" s="38" t="str">
        <f t="shared" si="6"/>
        <v>Z-section aluminium profile / z-bracket</v>
      </c>
      <c r="L92" s="38" t="str">
        <f t="shared" si="7"/>
        <v>12</v>
      </c>
      <c r="M92" s="38" t="str">
        <f t="shared" si="8"/>
        <v>Pcs</v>
      </c>
      <c r="N92" s="38" t="str">
        <f t="shared" si="9"/>
        <v/>
      </c>
      <c r="O92" s="38" t="str">
        <f t="shared" si="10"/>
        <v/>
      </c>
    </row>
    <row r="93" spans="1:15" ht="14.4" customHeight="1" x14ac:dyDescent="0.3">
      <c r="A93" s="3">
        <v>6</v>
      </c>
      <c r="B93" s="3" t="s">
        <v>109</v>
      </c>
      <c r="C93" s="3">
        <v>12</v>
      </c>
      <c r="D93" s="3" t="s">
        <v>52</v>
      </c>
      <c r="E93" s="28"/>
      <c r="F93" s="23"/>
      <c r="G93" s="2"/>
      <c r="H93" s="2"/>
      <c r="I93" s="2"/>
      <c r="J93">
        <v>89</v>
      </c>
      <c r="K93" s="38" t="str">
        <f t="shared" si="6"/>
        <v>Hydraulic door closer</v>
      </c>
      <c r="L93" s="38" t="str">
        <f t="shared" si="7"/>
        <v>14</v>
      </c>
      <c r="M93" s="38" t="str">
        <f t="shared" si="8"/>
        <v>Pcs</v>
      </c>
      <c r="N93" s="38" t="str">
        <f t="shared" si="9"/>
        <v/>
      </c>
      <c r="O93" s="38" t="str">
        <f t="shared" si="10"/>
        <v/>
      </c>
    </row>
    <row r="94" spans="1:15" ht="14.4" customHeight="1" x14ac:dyDescent="0.3">
      <c r="A94" s="3">
        <v>7</v>
      </c>
      <c r="B94" s="3" t="s">
        <v>110</v>
      </c>
      <c r="C94" s="3">
        <v>14</v>
      </c>
      <c r="D94" s="3" t="s">
        <v>52</v>
      </c>
      <c r="E94" s="28"/>
      <c r="F94" s="23"/>
      <c r="G94" s="2"/>
      <c r="H94" s="2"/>
      <c r="I94" s="2"/>
      <c r="J94">
        <v>90</v>
      </c>
      <c r="K94" s="38" t="str">
        <f t="shared" si="6"/>
        <v>Door pull handle / lever handle</v>
      </c>
      <c r="L94" s="38" t="str">
        <f t="shared" si="7"/>
        <v>6</v>
      </c>
      <c r="M94" s="38" t="str">
        <f t="shared" si="8"/>
        <v>Pcs</v>
      </c>
      <c r="N94" s="38" t="str">
        <f t="shared" si="9"/>
        <v/>
      </c>
      <c r="O94" s="38" t="str">
        <f t="shared" si="10"/>
        <v/>
      </c>
    </row>
    <row r="95" spans="1:15" ht="14.4" customHeight="1" x14ac:dyDescent="0.3">
      <c r="A95" s="3">
        <v>8</v>
      </c>
      <c r="B95" s="3" t="s">
        <v>111</v>
      </c>
      <c r="C95" s="3">
        <v>6</v>
      </c>
      <c r="D95" s="3" t="s">
        <v>52</v>
      </c>
      <c r="E95" s="28"/>
      <c r="F95" s="23"/>
      <c r="G95" s="2"/>
      <c r="H95" s="2"/>
      <c r="I95" s="2"/>
      <c r="J95">
        <v>91</v>
      </c>
      <c r="K95" s="38" t="str">
        <f t="shared" si="6"/>
        <v>Mortice lock / aluminium door lockset</v>
      </c>
      <c r="L95" s="38" t="str">
        <f t="shared" si="7"/>
        <v>7</v>
      </c>
      <c r="M95" s="38" t="str">
        <f t="shared" si="8"/>
        <v>Pcs</v>
      </c>
      <c r="N95" s="38" t="str">
        <f t="shared" si="9"/>
        <v/>
      </c>
      <c r="O95" s="38" t="str">
        <f t="shared" si="10"/>
        <v/>
      </c>
    </row>
    <row r="96" spans="1:15" ht="14.4" customHeight="1" x14ac:dyDescent="0.3">
      <c r="A96" s="3">
        <v>9</v>
      </c>
      <c r="B96" s="3" t="s">
        <v>112</v>
      </c>
      <c r="C96" s="3">
        <v>7</v>
      </c>
      <c r="D96" s="28" t="s">
        <v>52</v>
      </c>
      <c r="E96" s="28"/>
      <c r="F96" s="23"/>
      <c r="G96" s="2"/>
      <c r="H96" s="2"/>
      <c r="I96" s="2"/>
      <c r="J96">
        <v>92</v>
      </c>
      <c r="K96" s="38" t="str">
        <f t="shared" si="6"/>
        <v>Aluminium blind rivets (4.5 mm pop rivets)</v>
      </c>
      <c r="L96" s="38" t="str">
        <f t="shared" si="7"/>
        <v>12</v>
      </c>
      <c r="M96" s="38" t="str">
        <f t="shared" si="8"/>
        <v>Box</v>
      </c>
      <c r="N96" s="38" t="str">
        <f t="shared" si="9"/>
        <v/>
      </c>
      <c r="O96" s="38" t="str">
        <f t="shared" si="10"/>
        <v/>
      </c>
    </row>
    <row r="97" spans="1:15" ht="14.4" customHeight="1" x14ac:dyDescent="0.3">
      <c r="A97" s="3">
        <v>10</v>
      </c>
      <c r="B97" s="3" t="s">
        <v>113</v>
      </c>
      <c r="C97" s="3">
        <v>12</v>
      </c>
      <c r="D97" s="3" t="s">
        <v>10</v>
      </c>
      <c r="E97" s="28"/>
      <c r="F97" s="23"/>
      <c r="G97" s="2"/>
      <c r="H97" s="2"/>
      <c r="I97" s="2"/>
      <c r="J97">
        <v>93</v>
      </c>
      <c r="K97" s="38" t="str">
        <f t="shared" si="6"/>
        <v>Epdm rubber gasket / glazing rubber seal</v>
      </c>
      <c r="L97" s="38" t="str">
        <f t="shared" si="7"/>
        <v>6</v>
      </c>
      <c r="M97" s="38" t="str">
        <f t="shared" si="8"/>
        <v>Rallor</v>
      </c>
      <c r="N97" s="38" t="str">
        <f t="shared" si="9"/>
        <v/>
      </c>
      <c r="O97" s="38" t="str">
        <f t="shared" si="10"/>
        <v/>
      </c>
    </row>
    <row r="98" spans="1:15" ht="14.4" customHeight="1" x14ac:dyDescent="0.3">
      <c r="A98" s="3">
        <v>11</v>
      </c>
      <c r="B98" s="3" t="s">
        <v>114</v>
      </c>
      <c r="C98" s="3">
        <v>6</v>
      </c>
      <c r="D98" s="3" t="s">
        <v>115</v>
      </c>
      <c r="E98" s="28"/>
      <c r="F98" s="23"/>
      <c r="G98" s="2"/>
      <c r="H98" s="2"/>
      <c r="I98" s="2"/>
      <c r="J98">
        <v>94</v>
      </c>
      <c r="K98" s="38" t="str">
        <f t="shared" si="6"/>
        <v>Clear float glass / toughened glass</v>
      </c>
      <c r="L98" s="38" t="str">
        <f t="shared" si="7"/>
        <v>16</v>
      </c>
      <c r="M98" s="38" t="str">
        <f t="shared" si="8"/>
        <v>Sheet</v>
      </c>
      <c r="N98" s="38" t="str">
        <f t="shared" si="9"/>
        <v/>
      </c>
      <c r="O98" s="38" t="str">
        <f t="shared" si="10"/>
        <v/>
      </c>
    </row>
    <row r="99" spans="1:15" ht="14.4" customHeight="1" x14ac:dyDescent="0.3">
      <c r="A99" s="3">
        <v>12</v>
      </c>
      <c r="B99" s="3" t="s">
        <v>116</v>
      </c>
      <c r="C99" s="3">
        <v>16</v>
      </c>
      <c r="D99" s="3" t="s">
        <v>117</v>
      </c>
      <c r="E99" s="28"/>
      <c r="F99" s="23"/>
      <c r="G99" s="2"/>
      <c r="H99" s="2"/>
      <c r="I99" s="2"/>
      <c r="J99">
        <v>95</v>
      </c>
      <c r="K99" s="38" t="str">
        <f t="shared" si="6"/>
        <v>Aluminium composite panel (acp / alucobond panel) 9mm</v>
      </c>
      <c r="L99" s="38" t="str">
        <f t="shared" si="7"/>
        <v>12</v>
      </c>
      <c r="M99" s="38" t="str">
        <f t="shared" si="8"/>
        <v>Pcs</v>
      </c>
      <c r="N99" s="38" t="str">
        <f t="shared" si="9"/>
        <v/>
      </c>
      <c r="O99" s="38" t="str">
        <f t="shared" si="10"/>
        <v/>
      </c>
    </row>
    <row r="100" spans="1:15" ht="14.4" customHeight="1" x14ac:dyDescent="0.3">
      <c r="A100" s="3">
        <v>13</v>
      </c>
      <c r="B100" s="3" t="s">
        <v>118</v>
      </c>
      <c r="C100" s="3">
        <v>12</v>
      </c>
      <c r="D100" s="3" t="s">
        <v>52</v>
      </c>
      <c r="E100" s="28"/>
      <c r="F100" s="23"/>
      <c r="G100" s="2"/>
      <c r="H100" s="2"/>
      <c r="I100" s="2"/>
      <c r="J100">
        <v>96</v>
      </c>
      <c r="K100" s="38" t="str">
        <f t="shared" si="6"/>
        <v xml:space="preserve">Sub total of raw materials </v>
      </c>
      <c r="L100" s="38" t="str">
        <f t="shared" si="7"/>
        <v/>
      </c>
      <c r="M100" s="38" t="str">
        <f t="shared" si="8"/>
        <v/>
      </c>
      <c r="N100" s="38" t="str">
        <f t="shared" si="9"/>
        <v/>
      </c>
      <c r="O100" s="38" t="str">
        <f t="shared" si="10"/>
        <v/>
      </c>
    </row>
    <row r="101" spans="1:15" ht="14.4" customHeight="1" x14ac:dyDescent="0.3">
      <c r="A101" s="1"/>
      <c r="B101" s="1" t="s">
        <v>119</v>
      </c>
      <c r="C101" s="1"/>
      <c r="D101" s="1"/>
      <c r="E101" s="1"/>
      <c r="F101" s="25"/>
      <c r="G101" s="2"/>
      <c r="H101" s="2"/>
      <c r="I101" s="2"/>
      <c r="J101">
        <v>97</v>
      </c>
      <c r="K101" s="38" t="str">
        <f t="shared" si="6"/>
        <v/>
      </c>
      <c r="L101" s="38" t="str">
        <f t="shared" si="7"/>
        <v/>
      </c>
      <c r="M101" s="38" t="str">
        <f t="shared" si="8"/>
        <v/>
      </c>
      <c r="N101" s="38" t="str">
        <f t="shared" si="9"/>
        <v/>
      </c>
      <c r="O101" s="38" t="str">
        <f t="shared" si="10"/>
        <v/>
      </c>
    </row>
    <row r="102" spans="1:15" ht="14.4" customHeight="1" x14ac:dyDescent="0.3">
      <c r="A102" s="3"/>
      <c r="B102" s="3"/>
      <c r="C102" s="3"/>
      <c r="D102" s="3"/>
      <c r="E102" s="3"/>
      <c r="F102" s="3"/>
      <c r="G102" s="2"/>
      <c r="H102" s="2"/>
      <c r="I102" s="2"/>
      <c r="J102">
        <v>98</v>
      </c>
      <c r="K102" s="38" t="str">
        <f t="shared" si="6"/>
        <v/>
      </c>
      <c r="L102" s="38" t="str">
        <f t="shared" si="7"/>
        <v/>
      </c>
      <c r="M102" s="38" t="str">
        <f t="shared" si="8"/>
        <v/>
      </c>
      <c r="N102" s="38" t="str">
        <f t="shared" si="9"/>
        <v/>
      </c>
      <c r="O102" s="38" t="str">
        <f t="shared" si="10"/>
        <v/>
      </c>
    </row>
    <row r="103" spans="1:15" ht="15.6" customHeight="1" x14ac:dyDescent="0.3">
      <c r="A103" s="3"/>
      <c r="B103" s="3"/>
      <c r="C103" s="3"/>
      <c r="D103" s="3"/>
      <c r="E103" s="3"/>
      <c r="F103" s="3"/>
      <c r="G103" s="2"/>
      <c r="H103" s="2"/>
      <c r="I103" s="2"/>
      <c r="J103">
        <v>99</v>
      </c>
      <c r="K103" s="38" t="str">
        <f t="shared" si="6"/>
        <v>Maintenance of gutter  block  a1 veta</v>
      </c>
      <c r="L103" s="38" t="str">
        <f t="shared" si="7"/>
        <v/>
      </c>
      <c r="M103" s="38" t="str">
        <f t="shared" si="8"/>
        <v/>
      </c>
      <c r="N103" s="38" t="str">
        <f t="shared" si="9"/>
        <v/>
      </c>
      <c r="O103" s="38" t="str">
        <f t="shared" si="10"/>
        <v/>
      </c>
    </row>
    <row r="104" spans="1:15" ht="15.6" customHeight="1" x14ac:dyDescent="0.3">
      <c r="A104" s="4"/>
      <c r="B104" s="1" t="s">
        <v>120</v>
      </c>
      <c r="C104" s="1"/>
      <c r="D104" s="1"/>
      <c r="E104" s="1"/>
      <c r="F104" s="3"/>
      <c r="G104" s="2"/>
      <c r="H104" s="2"/>
      <c r="I104" s="2"/>
      <c r="J104">
        <v>100</v>
      </c>
      <c r="K104" s="38" t="str">
        <f t="shared" si="6"/>
        <v>Item</v>
      </c>
      <c r="L104" s="38" t="str">
        <f t="shared" si="7"/>
        <v>Qty</v>
      </c>
      <c r="M104" s="38" t="str">
        <f t="shared" si="8"/>
        <v>Unit</v>
      </c>
      <c r="N104" s="38" t="str">
        <f t="shared" si="9"/>
        <v>Rate cost</v>
      </c>
      <c r="O104" s="38" t="str">
        <f t="shared" si="10"/>
        <v>Amaunt euro</v>
      </c>
    </row>
    <row r="105" spans="1:15" ht="15.6" customHeight="1" x14ac:dyDescent="0.3">
      <c r="A105" s="3"/>
      <c r="B105" s="3" t="s">
        <v>44</v>
      </c>
      <c r="C105" s="3" t="s">
        <v>5</v>
      </c>
      <c r="D105" s="3" t="s">
        <v>121</v>
      </c>
      <c r="E105" s="3" t="s">
        <v>122</v>
      </c>
      <c r="F105" s="3" t="s">
        <v>123</v>
      </c>
      <c r="G105" s="2"/>
      <c r="H105" s="2"/>
      <c r="I105" s="2"/>
      <c r="J105">
        <v>101</v>
      </c>
      <c r="K105" s="38" t="str">
        <f t="shared" si="6"/>
        <v>Gutter 4''</v>
      </c>
      <c r="L105" s="38" t="str">
        <f t="shared" si="7"/>
        <v>16</v>
      </c>
      <c r="M105" s="38" t="str">
        <f t="shared" si="8"/>
        <v>Pcs</v>
      </c>
      <c r="N105" s="38" t="str">
        <f t="shared" si="9"/>
        <v/>
      </c>
      <c r="O105" s="38" t="str">
        <f t="shared" si="10"/>
        <v/>
      </c>
    </row>
    <row r="106" spans="1:15" ht="15.6" customHeight="1" x14ac:dyDescent="0.3">
      <c r="A106" s="3">
        <v>1</v>
      </c>
      <c r="B106" s="3" t="s">
        <v>124</v>
      </c>
      <c r="C106" s="3">
        <v>16</v>
      </c>
      <c r="D106" s="3" t="s">
        <v>52</v>
      </c>
      <c r="E106" s="3"/>
      <c r="F106" s="3"/>
      <c r="G106" s="2"/>
      <c r="H106" s="2"/>
      <c r="I106" s="2"/>
      <c r="J106">
        <v>102</v>
      </c>
      <c r="K106" s="38" t="str">
        <f t="shared" si="6"/>
        <v>Down pipe 3''</v>
      </c>
      <c r="L106" s="38" t="str">
        <f t="shared" si="7"/>
        <v>4</v>
      </c>
      <c r="M106" s="38" t="str">
        <f t="shared" si="8"/>
        <v>Pcs</v>
      </c>
      <c r="N106" s="38" t="str">
        <f t="shared" si="9"/>
        <v/>
      </c>
      <c r="O106" s="38" t="str">
        <f t="shared" si="10"/>
        <v/>
      </c>
    </row>
    <row r="107" spans="1:15" ht="15.6" customHeight="1" x14ac:dyDescent="0.3">
      <c r="A107" s="3">
        <v>2</v>
      </c>
      <c r="B107" s="3" t="s">
        <v>125</v>
      </c>
      <c r="C107" s="3">
        <v>4</v>
      </c>
      <c r="D107" s="3" t="s">
        <v>52</v>
      </c>
      <c r="E107" s="3"/>
      <c r="F107" s="3"/>
      <c r="G107" s="2"/>
      <c r="H107" s="2"/>
      <c r="I107" s="2"/>
      <c r="J107">
        <v>103</v>
      </c>
      <c r="K107" s="38" t="str">
        <f t="shared" si="6"/>
        <v>Stop end 4''</v>
      </c>
      <c r="L107" s="38" t="str">
        <f t="shared" si="7"/>
        <v>6</v>
      </c>
      <c r="M107" s="38" t="str">
        <f t="shared" si="8"/>
        <v>Pcs</v>
      </c>
      <c r="N107" s="38" t="str">
        <f t="shared" si="9"/>
        <v/>
      </c>
      <c r="O107" s="38" t="str">
        <f t="shared" si="10"/>
        <v/>
      </c>
    </row>
    <row r="108" spans="1:15" ht="15.6" customHeight="1" x14ac:dyDescent="0.3">
      <c r="A108" s="3">
        <v>3</v>
      </c>
      <c r="B108" s="3" t="s">
        <v>126</v>
      </c>
      <c r="C108" s="3">
        <v>6</v>
      </c>
      <c r="D108" s="3" t="s">
        <v>52</v>
      </c>
      <c r="E108" s="3"/>
      <c r="F108" s="3"/>
      <c r="G108" s="2"/>
      <c r="H108" s="2"/>
      <c r="I108" s="2"/>
      <c r="J108">
        <v>104</v>
      </c>
      <c r="K108" s="38" t="str">
        <f t="shared" si="6"/>
        <v>Union gutter 4''</v>
      </c>
      <c r="L108" s="38" t="str">
        <f t="shared" si="7"/>
        <v>8</v>
      </c>
      <c r="M108" s="38" t="str">
        <f t="shared" si="8"/>
        <v>Pcs</v>
      </c>
      <c r="N108" s="38" t="str">
        <f t="shared" si="9"/>
        <v/>
      </c>
      <c r="O108" s="38" t="str">
        <f t="shared" si="10"/>
        <v/>
      </c>
    </row>
    <row r="109" spans="1:15" ht="15.6" customHeight="1" x14ac:dyDescent="0.3">
      <c r="A109" s="3">
        <v>4</v>
      </c>
      <c r="B109" s="3" t="s">
        <v>127</v>
      </c>
      <c r="C109" s="3">
        <v>8</v>
      </c>
      <c r="D109" s="3" t="s">
        <v>52</v>
      </c>
      <c r="E109" s="3"/>
      <c r="F109" s="3"/>
      <c r="G109" s="2"/>
      <c r="H109" s="2"/>
      <c r="I109" s="2"/>
      <c r="J109">
        <v>105</v>
      </c>
      <c r="K109" s="38" t="str">
        <f t="shared" si="6"/>
        <v>Silcon</v>
      </c>
      <c r="L109" s="38" t="str">
        <f t="shared" si="7"/>
        <v>4</v>
      </c>
      <c r="M109" s="38" t="str">
        <f t="shared" si="8"/>
        <v>Pcs</v>
      </c>
      <c r="N109" s="38" t="str">
        <f t="shared" si="9"/>
        <v/>
      </c>
      <c r="O109" s="38" t="str">
        <f t="shared" si="10"/>
        <v/>
      </c>
    </row>
    <row r="110" spans="1:15" ht="15.6" customHeight="1" x14ac:dyDescent="0.3">
      <c r="A110" s="3">
        <v>5</v>
      </c>
      <c r="B110" s="3" t="s">
        <v>128</v>
      </c>
      <c r="C110" s="3">
        <v>4</v>
      </c>
      <c r="D110" s="3" t="s">
        <v>52</v>
      </c>
      <c r="E110" s="3"/>
      <c r="F110" s="3"/>
      <c r="G110" s="2"/>
      <c r="H110" s="2"/>
      <c r="I110" s="2"/>
      <c r="J110">
        <v>106</v>
      </c>
      <c r="K110" s="38" t="str">
        <f t="shared" si="6"/>
        <v>Tangent</v>
      </c>
      <c r="L110" s="38" t="str">
        <f t="shared" si="7"/>
        <v>3</v>
      </c>
      <c r="M110" s="38" t="str">
        <f t="shared" si="8"/>
        <v>Litre</v>
      </c>
      <c r="N110" s="38" t="str">
        <f t="shared" si="9"/>
        <v/>
      </c>
      <c r="O110" s="38" t="str">
        <f t="shared" si="10"/>
        <v/>
      </c>
    </row>
    <row r="111" spans="1:15" ht="15.6" customHeight="1" x14ac:dyDescent="0.3">
      <c r="A111" s="3">
        <v>6</v>
      </c>
      <c r="B111" s="3" t="s">
        <v>129</v>
      </c>
      <c r="C111" s="3">
        <v>3</v>
      </c>
      <c r="D111" s="3" t="s">
        <v>130</v>
      </c>
      <c r="E111" s="3"/>
      <c r="F111" s="3"/>
      <c r="G111" s="2"/>
      <c r="H111" s="2"/>
      <c r="I111" s="2"/>
      <c r="J111">
        <v>107</v>
      </c>
      <c r="K111" s="38" t="str">
        <f t="shared" si="6"/>
        <v>Screw 1''</v>
      </c>
      <c r="L111" s="38" t="str">
        <f t="shared" si="7"/>
        <v>2</v>
      </c>
      <c r="M111" s="38" t="str">
        <f t="shared" si="8"/>
        <v>Pcs</v>
      </c>
      <c r="N111" s="38" t="str">
        <f t="shared" si="9"/>
        <v/>
      </c>
      <c r="O111" s="38" t="str">
        <f t="shared" si="10"/>
        <v/>
      </c>
    </row>
    <row r="112" spans="1:15" ht="15.6" customHeight="1" x14ac:dyDescent="0.3">
      <c r="A112" s="3">
        <v>7</v>
      </c>
      <c r="B112" s="3" t="s">
        <v>131</v>
      </c>
      <c r="C112" s="3">
        <v>2</v>
      </c>
      <c r="D112" s="3" t="s">
        <v>52</v>
      </c>
      <c r="E112" s="3"/>
      <c r="F112" s="3"/>
      <c r="G112" s="2"/>
      <c r="H112" s="2"/>
      <c r="I112" s="2"/>
      <c r="J112">
        <v>108</v>
      </c>
      <c r="K112" s="38" t="str">
        <f t="shared" si="6"/>
        <v>Crampe gutter 4''</v>
      </c>
      <c r="L112" s="38" t="str">
        <f t="shared" si="7"/>
        <v>75</v>
      </c>
      <c r="M112" s="38" t="str">
        <f t="shared" si="8"/>
        <v>Pcs</v>
      </c>
      <c r="N112" s="38" t="str">
        <f t="shared" si="9"/>
        <v/>
      </c>
      <c r="O112" s="38" t="str">
        <f t="shared" si="10"/>
        <v/>
      </c>
    </row>
    <row r="113" spans="1:15" ht="15.6" customHeight="1" x14ac:dyDescent="0.3">
      <c r="A113" s="3">
        <v>8</v>
      </c>
      <c r="B113" s="3" t="s">
        <v>132</v>
      </c>
      <c r="C113" s="3">
        <v>75</v>
      </c>
      <c r="D113" s="3" t="s">
        <v>52</v>
      </c>
      <c r="E113" s="3"/>
      <c r="F113" s="3"/>
      <c r="G113" s="2"/>
      <c r="H113" s="2"/>
      <c r="I113" s="2"/>
      <c r="J113">
        <v>109</v>
      </c>
      <c r="K113" s="38" t="str">
        <f t="shared" si="6"/>
        <v>Down pipe clamp 4''</v>
      </c>
      <c r="L113" s="38" t="str">
        <f t="shared" si="7"/>
        <v>6</v>
      </c>
      <c r="M113" s="38" t="str">
        <f t="shared" si="8"/>
        <v>Pcs</v>
      </c>
      <c r="N113" s="38" t="str">
        <f t="shared" si="9"/>
        <v/>
      </c>
      <c r="O113" s="38" t="str">
        <f t="shared" si="10"/>
        <v/>
      </c>
    </row>
    <row r="114" spans="1:15" ht="14.4" customHeight="1" x14ac:dyDescent="0.3">
      <c r="A114" s="3">
        <v>9</v>
      </c>
      <c r="B114" s="3" t="s">
        <v>133</v>
      </c>
      <c r="C114" s="3">
        <v>6</v>
      </c>
      <c r="D114" s="3" t="s">
        <v>52</v>
      </c>
      <c r="E114" s="3"/>
      <c r="F114" s="3"/>
      <c r="G114" s="2"/>
      <c r="H114" s="2"/>
      <c r="I114" s="2"/>
      <c r="J114">
        <v>110</v>
      </c>
      <c r="K114" s="38" t="str">
        <f t="shared" si="6"/>
        <v xml:space="preserve">Sub total of raw materials </v>
      </c>
      <c r="L114" s="38" t="str">
        <f t="shared" si="7"/>
        <v/>
      </c>
      <c r="M114" s="38" t="str">
        <f t="shared" si="8"/>
        <v/>
      </c>
      <c r="N114" s="38" t="str">
        <f t="shared" si="9"/>
        <v/>
      </c>
      <c r="O114" s="38" t="str">
        <f t="shared" si="10"/>
        <v/>
      </c>
    </row>
    <row r="115" spans="1:15" ht="14.4" customHeight="1" x14ac:dyDescent="0.3">
      <c r="A115" s="3"/>
      <c r="B115" s="66" t="s">
        <v>119</v>
      </c>
      <c r="C115" s="66"/>
      <c r="D115" s="66"/>
      <c r="E115" s="66"/>
      <c r="F115" s="1"/>
      <c r="G115" s="2"/>
      <c r="H115" s="2"/>
      <c r="I115" s="2"/>
      <c r="J115">
        <v>111</v>
      </c>
      <c r="K115" s="38" t="str">
        <f t="shared" si="6"/>
        <v/>
      </c>
      <c r="L115" s="38" t="str">
        <f t="shared" si="7"/>
        <v/>
      </c>
      <c r="M115" s="38" t="str">
        <f t="shared" si="8"/>
        <v/>
      </c>
      <c r="N115" s="38" t="str">
        <f t="shared" si="9"/>
        <v/>
      </c>
      <c r="O115" s="38" t="str">
        <f t="shared" si="10"/>
        <v/>
      </c>
    </row>
    <row r="116" spans="1:15" ht="15.6" customHeight="1" x14ac:dyDescent="0.3">
      <c r="A116" s="3"/>
      <c r="B116" s="3"/>
      <c r="C116" s="3"/>
      <c r="D116" s="3"/>
      <c r="E116" s="3"/>
      <c r="F116" s="3"/>
      <c r="G116" s="2"/>
      <c r="H116" s="2"/>
      <c r="I116" s="2"/>
      <c r="J116">
        <v>112</v>
      </c>
      <c r="K116" s="38" t="str">
        <f t="shared" si="6"/>
        <v/>
      </c>
      <c r="L116" s="38" t="str">
        <f t="shared" si="7"/>
        <v/>
      </c>
      <c r="M116" s="38" t="str">
        <f t="shared" si="8"/>
        <v/>
      </c>
      <c r="N116" s="38" t="str">
        <f t="shared" si="9"/>
        <v/>
      </c>
      <c r="O116" s="38" t="str">
        <f t="shared" si="10"/>
        <v/>
      </c>
    </row>
    <row r="117" spans="1:15" ht="14.4" customHeight="1" x14ac:dyDescent="0.3">
      <c r="A117" s="3"/>
      <c r="B117" s="3"/>
      <c r="C117" s="3"/>
      <c r="D117" s="3"/>
      <c r="E117" s="3"/>
      <c r="F117" s="3"/>
      <c r="G117" s="2"/>
      <c r="H117" s="2"/>
      <c r="I117" s="2"/>
      <c r="J117">
        <v>113</v>
      </c>
      <c r="K117" s="38" t="str">
        <f t="shared" si="6"/>
        <v>Safety gears for all task</v>
      </c>
      <c r="L117" s="38" t="str">
        <f t="shared" si="7"/>
        <v/>
      </c>
      <c r="M117" s="38" t="str">
        <f t="shared" si="8"/>
        <v/>
      </c>
      <c r="N117" s="38" t="str">
        <f t="shared" si="9"/>
        <v/>
      </c>
      <c r="O117" s="38" t="str">
        <f t="shared" si="10"/>
        <v/>
      </c>
    </row>
    <row r="118" spans="1:15" ht="14.4" customHeight="1" x14ac:dyDescent="0.3">
      <c r="A118" s="3"/>
      <c r="B118" s="1" t="s">
        <v>134</v>
      </c>
      <c r="C118" s="3"/>
      <c r="D118" s="3"/>
      <c r="E118" s="3"/>
      <c r="F118" s="3"/>
      <c r="G118" s="2"/>
      <c r="H118" s="2"/>
      <c r="I118" s="2"/>
      <c r="J118">
        <v>114</v>
      </c>
      <c r="K118" s="38" t="str">
        <f t="shared" si="6"/>
        <v>Helment</v>
      </c>
      <c r="L118" s="38" t="str">
        <f t="shared" si="7"/>
        <v>16</v>
      </c>
      <c r="M118" s="38" t="str">
        <f t="shared" si="8"/>
        <v>Pcs</v>
      </c>
      <c r="N118" s="38" t="str">
        <f t="shared" si="9"/>
        <v/>
      </c>
      <c r="O118" s="38" t="str">
        <f t="shared" si="10"/>
        <v/>
      </c>
    </row>
    <row r="119" spans="1:15" ht="14.4" customHeight="1" x14ac:dyDescent="0.3">
      <c r="A119" s="3">
        <v>1</v>
      </c>
      <c r="B119" s="3" t="s">
        <v>135</v>
      </c>
      <c r="C119" s="3">
        <v>16</v>
      </c>
      <c r="D119" s="3" t="s">
        <v>52</v>
      </c>
      <c r="E119" s="3"/>
      <c r="F119" s="29"/>
      <c r="G119" s="2"/>
      <c r="H119" s="2"/>
      <c r="I119" s="2"/>
      <c r="J119">
        <v>115</v>
      </c>
      <c r="K119" s="38" t="str">
        <f t="shared" si="6"/>
        <v>Roller brush 9''</v>
      </c>
      <c r="L119" s="38" t="str">
        <f t="shared" si="7"/>
        <v>7</v>
      </c>
      <c r="M119" s="38" t="str">
        <f t="shared" si="8"/>
        <v>Pcs</v>
      </c>
      <c r="N119" s="38" t="str">
        <f t="shared" si="9"/>
        <v/>
      </c>
      <c r="O119" s="38" t="str">
        <f t="shared" si="10"/>
        <v/>
      </c>
    </row>
    <row r="120" spans="1:15" ht="14.4" customHeight="1" x14ac:dyDescent="0.3">
      <c r="A120" s="3">
        <v>2</v>
      </c>
      <c r="B120" s="3" t="s">
        <v>136</v>
      </c>
      <c r="C120" s="3">
        <v>7</v>
      </c>
      <c r="D120" s="3" t="s">
        <v>52</v>
      </c>
      <c r="E120" s="3"/>
      <c r="F120" s="29"/>
      <c r="G120" s="2"/>
      <c r="H120" s="2"/>
      <c r="I120" s="2"/>
      <c r="J120">
        <v>116</v>
      </c>
      <c r="K120" s="38" t="str">
        <f t="shared" si="6"/>
        <v>Brush 4''</v>
      </c>
      <c r="L120" s="38" t="str">
        <f t="shared" si="7"/>
        <v>7</v>
      </c>
      <c r="M120" s="38" t="str">
        <f t="shared" si="8"/>
        <v>Pcs</v>
      </c>
      <c r="N120" s="38" t="str">
        <f t="shared" si="9"/>
        <v/>
      </c>
      <c r="O120" s="38" t="str">
        <f t="shared" si="10"/>
        <v/>
      </c>
    </row>
    <row r="121" spans="1:15" ht="14.4" customHeight="1" x14ac:dyDescent="0.3">
      <c r="A121" s="3">
        <v>3</v>
      </c>
      <c r="B121" s="3" t="s">
        <v>137</v>
      </c>
      <c r="C121" s="3">
        <v>7</v>
      </c>
      <c r="D121" s="3" t="s">
        <v>52</v>
      </c>
      <c r="E121" s="3"/>
      <c r="F121" s="29"/>
      <c r="G121" s="2"/>
      <c r="H121" s="2"/>
      <c r="I121" s="2"/>
      <c r="J121">
        <v>117</v>
      </c>
      <c r="K121" s="38" t="str">
        <f t="shared" si="6"/>
        <v>Reflector</v>
      </c>
      <c r="L121" s="38" t="str">
        <f t="shared" si="7"/>
        <v>16</v>
      </c>
      <c r="M121" s="38" t="str">
        <f t="shared" si="8"/>
        <v>Pcs</v>
      </c>
      <c r="N121" s="38" t="str">
        <f t="shared" si="9"/>
        <v/>
      </c>
      <c r="O121" s="38" t="str">
        <f t="shared" si="10"/>
        <v/>
      </c>
    </row>
    <row r="122" spans="1:15" ht="14.4" customHeight="1" x14ac:dyDescent="0.3">
      <c r="A122" s="3">
        <v>4</v>
      </c>
      <c r="B122" s="3" t="s">
        <v>138</v>
      </c>
      <c r="C122" s="3">
        <v>16</v>
      </c>
      <c r="D122" s="3" t="s">
        <v>52</v>
      </c>
      <c r="E122" s="3"/>
      <c r="F122" s="29"/>
      <c r="G122" s="2"/>
      <c r="H122" s="2"/>
      <c r="I122" s="2"/>
      <c r="J122">
        <v>118</v>
      </c>
      <c r="K122" s="38" t="str">
        <f t="shared" si="6"/>
        <v>Scaffold</v>
      </c>
      <c r="L122" s="38" t="str">
        <f t="shared" si="7"/>
        <v>1</v>
      </c>
      <c r="M122" s="38" t="str">
        <f t="shared" si="8"/>
        <v>Set</v>
      </c>
      <c r="N122" s="38" t="str">
        <f t="shared" si="9"/>
        <v/>
      </c>
      <c r="O122" s="38" t="str">
        <f t="shared" si="10"/>
        <v/>
      </c>
    </row>
    <row r="123" spans="1:15" ht="14.4" customHeight="1" x14ac:dyDescent="0.3">
      <c r="A123" s="3">
        <v>5</v>
      </c>
      <c r="B123" s="3" t="s">
        <v>139</v>
      </c>
      <c r="C123" s="3">
        <v>1</v>
      </c>
      <c r="D123" s="3" t="s">
        <v>140</v>
      </c>
      <c r="E123" s="3"/>
      <c r="F123" s="29"/>
      <c r="G123" s="2"/>
      <c r="H123" s="2"/>
      <c r="I123" s="2"/>
      <c r="J123">
        <v>119</v>
      </c>
      <c r="K123" s="38" t="str">
        <f t="shared" si="6"/>
        <v>Scraper (wide)</v>
      </c>
      <c r="L123" s="38" t="str">
        <f t="shared" si="7"/>
        <v>7</v>
      </c>
      <c r="M123" s="38" t="str">
        <f t="shared" si="8"/>
        <v>Pcs</v>
      </c>
      <c r="N123" s="38" t="str">
        <f t="shared" si="9"/>
        <v/>
      </c>
      <c r="O123" s="38" t="str">
        <f t="shared" si="10"/>
        <v/>
      </c>
    </row>
    <row r="124" spans="1:15" ht="14.4" customHeight="1" x14ac:dyDescent="0.3">
      <c r="A124" s="3">
        <v>6</v>
      </c>
      <c r="B124" s="3" t="s">
        <v>141</v>
      </c>
      <c r="C124" s="3">
        <v>7</v>
      </c>
      <c r="D124" s="3" t="s">
        <v>52</v>
      </c>
      <c r="E124" s="3"/>
      <c r="F124" s="29"/>
      <c r="G124" s="2"/>
      <c r="H124" s="2"/>
      <c r="I124" s="2"/>
      <c r="J124">
        <v>120</v>
      </c>
      <c r="K124" s="38" t="str">
        <f t="shared" si="6"/>
        <v>Steel float</v>
      </c>
      <c r="L124" s="38" t="str">
        <f t="shared" si="7"/>
        <v>7</v>
      </c>
      <c r="M124" s="38" t="str">
        <f t="shared" si="8"/>
        <v>Pcs</v>
      </c>
      <c r="N124" s="38" t="str">
        <f t="shared" si="9"/>
        <v/>
      </c>
      <c r="O124" s="38" t="str">
        <f t="shared" si="10"/>
        <v/>
      </c>
    </row>
    <row r="125" spans="1:15" ht="14.4" customHeight="1" x14ac:dyDescent="0.3">
      <c r="A125" s="3">
        <v>7</v>
      </c>
      <c r="B125" s="3" t="s">
        <v>142</v>
      </c>
      <c r="C125" s="3">
        <v>7</v>
      </c>
      <c r="D125" s="3" t="s">
        <v>52</v>
      </c>
      <c r="E125" s="3"/>
      <c r="F125" s="29"/>
      <c r="G125" s="2"/>
      <c r="H125" s="2"/>
      <c r="I125" s="2"/>
      <c r="J125">
        <v>121</v>
      </c>
      <c r="K125" s="38" t="str">
        <f t="shared" si="6"/>
        <v>Ladder (glass chrome 4m)</v>
      </c>
      <c r="L125" s="38" t="str">
        <f t="shared" si="7"/>
        <v>1</v>
      </c>
      <c r="M125" s="38" t="str">
        <f t="shared" si="8"/>
        <v>Pcs</v>
      </c>
      <c r="N125" s="38" t="str">
        <f t="shared" si="9"/>
        <v/>
      </c>
      <c r="O125" s="38" t="str">
        <f t="shared" si="10"/>
        <v/>
      </c>
    </row>
    <row r="126" spans="1:15" ht="14.4" customHeight="1" x14ac:dyDescent="0.3">
      <c r="A126" s="3">
        <v>8</v>
      </c>
      <c r="B126" s="3" t="s">
        <v>143</v>
      </c>
      <c r="C126" s="3">
        <v>1</v>
      </c>
      <c r="D126" s="3" t="s">
        <v>52</v>
      </c>
      <c r="E126" s="3"/>
      <c r="F126" s="29"/>
      <c r="G126" s="2"/>
      <c r="H126" s="2"/>
      <c r="I126" s="2"/>
      <c r="J126">
        <v>122</v>
      </c>
      <c r="K126" s="38" t="str">
        <f t="shared" si="6"/>
        <v>Safety boot</v>
      </c>
      <c r="L126" s="38" t="str">
        <f t="shared" si="7"/>
        <v>7</v>
      </c>
      <c r="M126" s="38" t="str">
        <f t="shared" si="8"/>
        <v>Pairs</v>
      </c>
      <c r="N126" s="38" t="str">
        <f t="shared" si="9"/>
        <v/>
      </c>
      <c r="O126" s="38" t="str">
        <f t="shared" si="10"/>
        <v/>
      </c>
    </row>
    <row r="127" spans="1:15" ht="14.4" customHeight="1" x14ac:dyDescent="0.3">
      <c r="A127" s="3">
        <v>9</v>
      </c>
      <c r="B127" s="3" t="s">
        <v>144</v>
      </c>
      <c r="C127" s="3">
        <v>7</v>
      </c>
      <c r="D127" s="3" t="s">
        <v>145</v>
      </c>
      <c r="E127" s="3"/>
      <c r="F127" s="29"/>
      <c r="G127" s="2"/>
      <c r="H127" s="2"/>
      <c r="I127" s="2"/>
      <c r="J127">
        <v>123</v>
      </c>
      <c r="K127" s="38" t="str">
        <f t="shared" si="6"/>
        <v>Mask</v>
      </c>
      <c r="L127" s="38" t="str">
        <f t="shared" si="7"/>
        <v>17</v>
      </c>
      <c r="M127" s="38" t="str">
        <f t="shared" si="8"/>
        <v>Pcs</v>
      </c>
      <c r="N127" s="38" t="str">
        <f t="shared" si="9"/>
        <v/>
      </c>
      <c r="O127" s="38" t="str">
        <f t="shared" si="10"/>
        <v/>
      </c>
    </row>
    <row r="128" spans="1:15" ht="14.4" customHeight="1" x14ac:dyDescent="0.3">
      <c r="A128" s="3">
        <v>10</v>
      </c>
      <c r="B128" s="3" t="s">
        <v>146</v>
      </c>
      <c r="C128" s="3">
        <v>17</v>
      </c>
      <c r="D128" s="3" t="s">
        <v>52</v>
      </c>
      <c r="E128" s="3"/>
      <c r="F128" s="29"/>
      <c r="G128" s="2"/>
      <c r="H128" s="2"/>
      <c r="I128" s="2"/>
      <c r="J128">
        <v>124</v>
      </c>
      <c r="K128" s="38" t="str">
        <f t="shared" si="6"/>
        <v xml:space="preserve">Sub total of raw materials </v>
      </c>
      <c r="L128" s="38" t="str">
        <f t="shared" si="7"/>
        <v/>
      </c>
      <c r="M128" s="38" t="str">
        <f t="shared" si="8"/>
        <v/>
      </c>
      <c r="N128" s="38" t="str">
        <f t="shared" si="9"/>
        <v/>
      </c>
      <c r="O128" s="38" t="str">
        <f t="shared" si="10"/>
        <v/>
      </c>
    </row>
    <row r="129" spans="1:15" ht="23.4" customHeight="1" x14ac:dyDescent="0.3">
      <c r="A129" s="32"/>
      <c r="B129" s="33" t="s">
        <v>119</v>
      </c>
      <c r="C129" s="32"/>
      <c r="D129" s="32"/>
      <c r="E129" s="32"/>
      <c r="F129" s="34"/>
      <c r="G129" s="2"/>
      <c r="H129" s="2"/>
      <c r="I129" s="2"/>
      <c r="J129">
        <v>125</v>
      </c>
      <c r="K129" s="38" t="str">
        <f t="shared" si="6"/>
        <v xml:space="preserve"> veta  grand total for raw materials</v>
      </c>
      <c r="L129" s="38" t="str">
        <f t="shared" si="7"/>
        <v/>
      </c>
      <c r="M129" s="38" t="str">
        <f t="shared" si="8"/>
        <v/>
      </c>
      <c r="N129" s="38" t="str">
        <f t="shared" si="9"/>
        <v/>
      </c>
      <c r="O129" s="38" t="str">
        <f t="shared" si="10"/>
        <v/>
      </c>
    </row>
    <row r="130" spans="1:15" ht="14.4" customHeight="1" x14ac:dyDescent="0.3">
      <c r="A130" s="35"/>
      <c r="B130" s="36" t="s">
        <v>147</v>
      </c>
      <c r="C130" s="69"/>
      <c r="D130" s="70"/>
      <c r="E130" s="71"/>
      <c r="F130" s="37"/>
      <c r="G130" s="2"/>
      <c r="H130" s="2"/>
      <c r="I130" s="2"/>
      <c r="K130" s="38" t="str">
        <f t="shared" si="6"/>
        <v/>
      </c>
      <c r="L130" s="38" t="str">
        <f t="shared" si="7"/>
        <v/>
      </c>
      <c r="M130" s="38" t="str">
        <f t="shared" si="8"/>
        <v/>
      </c>
      <c r="N130" s="38" t="str">
        <f t="shared" si="9"/>
        <v/>
      </c>
      <c r="O130" s="38" t="str">
        <f t="shared" si="10"/>
        <v/>
      </c>
    </row>
    <row r="131" spans="1:15" ht="14.4" customHeight="1" x14ac:dyDescent="0.3">
      <c r="A131" s="2"/>
      <c r="B131" s="2"/>
      <c r="C131" s="2"/>
      <c r="D131" s="2"/>
      <c r="E131" s="2"/>
      <c r="F131" s="2"/>
      <c r="G131" s="2"/>
      <c r="H131" s="2"/>
      <c r="I131" s="2"/>
    </row>
    <row r="132" spans="1:15" ht="14.4" customHeight="1" x14ac:dyDescent="0.3">
      <c r="A132" s="2"/>
      <c r="B132" s="2"/>
      <c r="C132" s="2"/>
      <c r="D132" s="2"/>
      <c r="E132" s="2"/>
      <c r="F132" s="2"/>
      <c r="G132" s="2"/>
      <c r="H132" s="2"/>
      <c r="I132" s="2"/>
    </row>
    <row r="133" spans="1:15" ht="14.4" customHeight="1" x14ac:dyDescent="0.3">
      <c r="A133" s="2"/>
      <c r="B133" s="2"/>
      <c r="C133" s="2"/>
      <c r="D133" s="2"/>
      <c r="E133" s="2"/>
      <c r="F133" s="30"/>
      <c r="G133" s="2"/>
      <c r="H133" s="2"/>
      <c r="I133" s="2"/>
    </row>
  </sheetData>
  <mergeCells count="5">
    <mergeCell ref="B115:E115"/>
    <mergeCell ref="A1:F2"/>
    <mergeCell ref="B60:E60"/>
    <mergeCell ref="B84:D84"/>
    <mergeCell ref="C130:E130"/>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819EC-4E5A-4367-A16E-2A5A8C723278}">
  <dimension ref="A1:L225"/>
  <sheetViews>
    <sheetView tabSelected="1" workbookViewId="0">
      <pane xSplit="3" ySplit="2" topLeftCell="H96" activePane="bottomRight" state="frozen"/>
      <selection pane="topRight"/>
      <selection pane="bottomLeft"/>
      <selection pane="bottomRight" activeCell="K97" sqref="K97"/>
    </sheetView>
  </sheetViews>
  <sheetFormatPr defaultColWidth="8.88671875" defaultRowHeight="15" customHeight="1" x14ac:dyDescent="0.3"/>
  <cols>
    <col min="1" max="1" width="8.33203125" style="41" bestFit="1" customWidth="1"/>
    <col min="2" max="2" width="43.109375" style="42" customWidth="1"/>
    <col min="3" max="3" width="35" style="42" customWidth="1"/>
    <col min="4" max="4" width="40.33203125" style="41" customWidth="1"/>
    <col min="5" max="5" width="19.5546875" style="41" customWidth="1"/>
    <col min="6" max="6" width="17.109375" style="41" customWidth="1"/>
    <col min="7" max="7" width="24.44140625" style="41" customWidth="1"/>
    <col min="8" max="8" width="21.6640625" style="41" customWidth="1"/>
    <col min="9" max="9" width="17.5546875" style="41" bestFit="1" customWidth="1"/>
    <col min="10" max="10" width="22.88671875" style="41" customWidth="1"/>
    <col min="11" max="11" width="20.109375" style="41" customWidth="1"/>
    <col min="12" max="12" width="36.6640625" style="41" customWidth="1"/>
    <col min="13" max="13" width="18.88671875" style="41" customWidth="1"/>
    <col min="14" max="16384" width="8.88671875" style="41"/>
  </cols>
  <sheetData>
    <row r="1" spans="1:12" thickBot="1" x14ac:dyDescent="0.35">
      <c r="A1" s="39"/>
      <c r="B1" s="40"/>
      <c r="D1" s="39"/>
      <c r="E1" s="39"/>
      <c r="F1" s="39"/>
      <c r="G1" s="39"/>
      <c r="H1" s="39"/>
      <c r="I1" s="39"/>
    </row>
    <row r="2" spans="1:12" thickBot="1" x14ac:dyDescent="0.35">
      <c r="A2" s="47" t="s">
        <v>148</v>
      </c>
      <c r="B2" s="48" t="s">
        <v>149</v>
      </c>
      <c r="C2" s="48" t="s">
        <v>150</v>
      </c>
      <c r="D2" s="49" t="s">
        <v>151</v>
      </c>
      <c r="E2" s="49" t="s">
        <v>152</v>
      </c>
      <c r="F2" s="49" t="s">
        <v>153</v>
      </c>
      <c r="G2" s="49" t="s">
        <v>154</v>
      </c>
      <c r="H2" s="49" t="s">
        <v>155</v>
      </c>
      <c r="I2" s="49" t="s">
        <v>156</v>
      </c>
      <c r="J2" s="50" t="s">
        <v>157</v>
      </c>
      <c r="K2" s="50" t="s">
        <v>158</v>
      </c>
      <c r="L2" s="51" t="s">
        <v>159</v>
      </c>
    </row>
    <row r="3" spans="1:12" ht="43.2" x14ac:dyDescent="0.3">
      <c r="A3" s="62">
        <v>1</v>
      </c>
      <c r="B3" s="59" t="s">
        <v>160</v>
      </c>
      <c r="C3" s="44" t="s">
        <v>161</v>
      </c>
      <c r="D3" s="43"/>
      <c r="E3" s="43"/>
      <c r="F3" s="43" t="s">
        <v>10</v>
      </c>
      <c r="G3" s="54">
        <v>50</v>
      </c>
      <c r="H3" s="54"/>
      <c r="I3" s="54">
        <v>15</v>
      </c>
      <c r="J3" s="55">
        <f t="shared" ref="J3:J66" si="0">SUM(G3,H3,I3)</f>
        <v>65</v>
      </c>
      <c r="K3" s="55"/>
      <c r="L3" s="52">
        <f>J3*K3</f>
        <v>0</v>
      </c>
    </row>
    <row r="4" spans="1:12" ht="43.2" x14ac:dyDescent="0.3">
      <c r="A4" s="62">
        <f>A3+1</f>
        <v>2</v>
      </c>
      <c r="B4" s="59" t="s">
        <v>162</v>
      </c>
      <c r="C4" s="44" t="s">
        <v>161</v>
      </c>
      <c r="D4" s="43"/>
      <c r="E4" s="43"/>
      <c r="F4" s="43" t="s">
        <v>10</v>
      </c>
      <c r="G4" s="54"/>
      <c r="H4" s="54"/>
      <c r="I4" s="54">
        <v>65</v>
      </c>
      <c r="J4" s="55">
        <f t="shared" si="0"/>
        <v>65</v>
      </c>
      <c r="K4" s="55"/>
      <c r="L4" s="52">
        <f t="shared" ref="L4:L67" si="1">J4*K4</f>
        <v>0</v>
      </c>
    </row>
    <row r="5" spans="1:12" ht="43.2" x14ac:dyDescent="0.3">
      <c r="A5" s="62">
        <f t="shared" ref="A5:A68" si="2">A4+1</f>
        <v>3</v>
      </c>
      <c r="B5" s="60" t="s">
        <v>163</v>
      </c>
      <c r="C5" s="46" t="s">
        <v>164</v>
      </c>
      <c r="D5" s="45"/>
      <c r="E5" s="45"/>
      <c r="F5" s="43" t="s">
        <v>10</v>
      </c>
      <c r="G5" s="55">
        <v>5</v>
      </c>
      <c r="H5" s="55"/>
      <c r="I5" s="55">
        <v>2</v>
      </c>
      <c r="J5" s="55">
        <f t="shared" si="0"/>
        <v>7</v>
      </c>
      <c r="K5" s="55"/>
      <c r="L5" s="52">
        <f t="shared" si="1"/>
        <v>0</v>
      </c>
    </row>
    <row r="6" spans="1:12" ht="43.2" x14ac:dyDescent="0.3">
      <c r="A6" s="62">
        <f t="shared" si="2"/>
        <v>4</v>
      </c>
      <c r="B6" s="60" t="s">
        <v>12</v>
      </c>
      <c r="C6" s="46" t="s">
        <v>165</v>
      </c>
      <c r="D6" s="45"/>
      <c r="E6" s="45"/>
      <c r="F6" s="45" t="s">
        <v>166</v>
      </c>
      <c r="G6" s="55">
        <v>10</v>
      </c>
      <c r="H6" s="55">
        <f>220+150+28</f>
        <v>398</v>
      </c>
      <c r="I6" s="55">
        <v>20</v>
      </c>
      <c r="J6" s="55">
        <f>SUM(G6,H6,I6)</f>
        <v>428</v>
      </c>
      <c r="K6" s="55"/>
      <c r="L6" s="52">
        <f t="shared" si="1"/>
        <v>0</v>
      </c>
    </row>
    <row r="7" spans="1:12" ht="57.6" x14ac:dyDescent="0.3">
      <c r="A7" s="62">
        <f t="shared" si="2"/>
        <v>5</v>
      </c>
      <c r="B7" s="60" t="s">
        <v>167</v>
      </c>
      <c r="C7" s="46" t="s">
        <v>168</v>
      </c>
      <c r="D7" s="45"/>
      <c r="E7" s="45"/>
      <c r="F7" s="45" t="s">
        <v>169</v>
      </c>
      <c r="G7" s="55">
        <v>2</v>
      </c>
      <c r="H7" s="55">
        <v>20</v>
      </c>
      <c r="I7" s="55">
        <v>3</v>
      </c>
      <c r="J7" s="55">
        <f t="shared" si="0"/>
        <v>25</v>
      </c>
      <c r="K7" s="55"/>
      <c r="L7" s="52">
        <f t="shared" si="1"/>
        <v>0</v>
      </c>
    </row>
    <row r="8" spans="1:12" ht="57.6" x14ac:dyDescent="0.3">
      <c r="A8" s="62">
        <f t="shared" si="2"/>
        <v>6</v>
      </c>
      <c r="B8" s="60" t="s">
        <v>170</v>
      </c>
      <c r="C8" s="46" t="s">
        <v>171</v>
      </c>
      <c r="D8" s="45"/>
      <c r="E8" s="45"/>
      <c r="F8" s="45" t="s">
        <v>169</v>
      </c>
      <c r="G8" s="55"/>
      <c r="H8" s="55">
        <v>16</v>
      </c>
      <c r="I8" s="55"/>
      <c r="J8" s="55">
        <f t="shared" si="0"/>
        <v>16</v>
      </c>
      <c r="K8" s="55"/>
      <c r="L8" s="52">
        <f t="shared" si="1"/>
        <v>0</v>
      </c>
    </row>
    <row r="9" spans="1:12" ht="57.6" x14ac:dyDescent="0.3">
      <c r="A9" s="62">
        <f t="shared" si="2"/>
        <v>7</v>
      </c>
      <c r="B9" s="60" t="s">
        <v>172</v>
      </c>
      <c r="C9" s="46" t="s">
        <v>173</v>
      </c>
      <c r="D9" s="45"/>
      <c r="E9" s="45"/>
      <c r="F9" s="45" t="s">
        <v>169</v>
      </c>
      <c r="G9" s="55"/>
      <c r="H9" s="55">
        <v>18</v>
      </c>
      <c r="I9" s="55"/>
      <c r="J9" s="55">
        <f t="shared" si="0"/>
        <v>18</v>
      </c>
      <c r="K9" s="55"/>
      <c r="L9" s="52">
        <f t="shared" si="1"/>
        <v>0</v>
      </c>
    </row>
    <row r="10" spans="1:12" ht="43.2" x14ac:dyDescent="0.3">
      <c r="A10" s="62">
        <f t="shared" si="2"/>
        <v>8</v>
      </c>
      <c r="B10" s="60" t="s">
        <v>174</v>
      </c>
      <c r="C10" s="46" t="s">
        <v>175</v>
      </c>
      <c r="D10" s="45"/>
      <c r="E10" s="45"/>
      <c r="F10" s="45" t="s">
        <v>176</v>
      </c>
      <c r="G10" s="55">
        <v>10</v>
      </c>
      <c r="H10" s="55"/>
      <c r="I10" s="55">
        <v>5</v>
      </c>
      <c r="J10" s="55">
        <f t="shared" si="0"/>
        <v>15</v>
      </c>
      <c r="K10" s="55"/>
      <c r="L10" s="52">
        <f t="shared" si="1"/>
        <v>0</v>
      </c>
    </row>
    <row r="11" spans="1:12" ht="57.6" x14ac:dyDescent="0.3">
      <c r="A11" s="62">
        <f t="shared" si="2"/>
        <v>9</v>
      </c>
      <c r="B11" s="60" t="s">
        <v>177</v>
      </c>
      <c r="C11" s="46" t="s">
        <v>178</v>
      </c>
      <c r="D11" s="45"/>
      <c r="E11" s="45"/>
      <c r="F11" s="45" t="s">
        <v>179</v>
      </c>
      <c r="G11" s="55">
        <v>1500</v>
      </c>
      <c r="H11" s="55">
        <f>1700+1900</f>
        <v>3600</v>
      </c>
      <c r="I11" s="55">
        <v>70</v>
      </c>
      <c r="J11" s="55">
        <f t="shared" si="0"/>
        <v>5170</v>
      </c>
      <c r="K11" s="55"/>
      <c r="L11" s="52">
        <f t="shared" si="1"/>
        <v>0</v>
      </c>
    </row>
    <row r="12" spans="1:12" ht="57.6" x14ac:dyDescent="0.3">
      <c r="A12" s="62">
        <f t="shared" si="2"/>
        <v>10</v>
      </c>
      <c r="B12" s="60" t="s">
        <v>180</v>
      </c>
      <c r="C12" s="46" t="s">
        <v>548</v>
      </c>
      <c r="D12" s="45"/>
      <c r="E12" s="45"/>
      <c r="F12" s="45" t="s">
        <v>179</v>
      </c>
      <c r="G12" s="55">
        <f>40+15</f>
        <v>55</v>
      </c>
      <c r="H12" s="55">
        <f>25+36</f>
        <v>61</v>
      </c>
      <c r="I12" s="55"/>
      <c r="J12" s="55">
        <f t="shared" si="0"/>
        <v>116</v>
      </c>
      <c r="K12" s="55"/>
      <c r="L12" s="52">
        <f t="shared" si="1"/>
        <v>0</v>
      </c>
    </row>
    <row r="13" spans="1:12" ht="216" x14ac:dyDescent="0.3">
      <c r="A13" s="62">
        <f t="shared" si="2"/>
        <v>11</v>
      </c>
      <c r="B13" s="60" t="s">
        <v>181</v>
      </c>
      <c r="C13" s="46" t="s">
        <v>182</v>
      </c>
      <c r="D13" s="45"/>
      <c r="E13" s="45"/>
      <c r="F13" s="45" t="s">
        <v>183</v>
      </c>
      <c r="G13" s="55"/>
      <c r="H13" s="55">
        <v>6</v>
      </c>
      <c r="I13" s="55"/>
      <c r="J13" s="55">
        <f t="shared" si="0"/>
        <v>6</v>
      </c>
      <c r="K13" s="55"/>
      <c r="L13" s="52">
        <f t="shared" si="1"/>
        <v>0</v>
      </c>
    </row>
    <row r="14" spans="1:12" ht="72" x14ac:dyDescent="0.3">
      <c r="A14" s="62">
        <f t="shared" si="2"/>
        <v>12</v>
      </c>
      <c r="B14" s="60" t="s">
        <v>184</v>
      </c>
      <c r="C14" s="46" t="s">
        <v>185</v>
      </c>
      <c r="D14" s="45"/>
      <c r="E14" s="45"/>
      <c r="F14" s="45" t="s">
        <v>186</v>
      </c>
      <c r="G14" s="55"/>
      <c r="H14" s="55">
        <v>3</v>
      </c>
      <c r="I14" s="55"/>
      <c r="J14" s="55">
        <f t="shared" si="0"/>
        <v>3</v>
      </c>
      <c r="K14" s="55"/>
      <c r="L14" s="52">
        <f t="shared" si="1"/>
        <v>0</v>
      </c>
    </row>
    <row r="15" spans="1:12" ht="72" x14ac:dyDescent="0.3">
      <c r="A15" s="62">
        <f t="shared" si="2"/>
        <v>13</v>
      </c>
      <c r="B15" s="60" t="s">
        <v>187</v>
      </c>
      <c r="C15" s="46" t="s">
        <v>188</v>
      </c>
      <c r="D15" s="45"/>
      <c r="E15" s="45"/>
      <c r="F15" s="45" t="s">
        <v>179</v>
      </c>
      <c r="G15" s="55"/>
      <c r="H15" s="55">
        <v>5</v>
      </c>
      <c r="I15" s="55"/>
      <c r="J15" s="55">
        <f t="shared" si="0"/>
        <v>5</v>
      </c>
      <c r="K15" s="55"/>
      <c r="L15" s="52">
        <f t="shared" si="1"/>
        <v>0</v>
      </c>
    </row>
    <row r="16" spans="1:12" ht="57.6" x14ac:dyDescent="0.3">
      <c r="A16" s="62">
        <f t="shared" si="2"/>
        <v>14</v>
      </c>
      <c r="B16" s="60" t="s">
        <v>189</v>
      </c>
      <c r="C16" s="46" t="s">
        <v>549</v>
      </c>
      <c r="D16" s="45"/>
      <c r="E16" s="45"/>
      <c r="F16" s="45" t="s">
        <v>179</v>
      </c>
      <c r="G16" s="55">
        <f>14</f>
        <v>14</v>
      </c>
      <c r="H16" s="55">
        <v>18</v>
      </c>
      <c r="I16" s="55"/>
      <c r="J16" s="55">
        <f t="shared" si="0"/>
        <v>32</v>
      </c>
      <c r="K16" s="55"/>
      <c r="L16" s="52">
        <f t="shared" si="1"/>
        <v>0</v>
      </c>
    </row>
    <row r="17" spans="1:12" ht="86.4" x14ac:dyDescent="0.3">
      <c r="A17" s="62">
        <f t="shared" si="2"/>
        <v>15</v>
      </c>
      <c r="B17" s="60" t="s">
        <v>190</v>
      </c>
      <c r="C17" s="46" t="s">
        <v>191</v>
      </c>
      <c r="D17" s="45"/>
      <c r="E17" s="45"/>
      <c r="F17" s="45" t="s">
        <v>192</v>
      </c>
      <c r="G17" s="55">
        <v>1</v>
      </c>
      <c r="H17" s="55">
        <v>2</v>
      </c>
      <c r="I17" s="55"/>
      <c r="J17" s="55">
        <f t="shared" si="0"/>
        <v>3</v>
      </c>
      <c r="K17" s="55"/>
      <c r="L17" s="52">
        <f t="shared" si="1"/>
        <v>0</v>
      </c>
    </row>
    <row r="18" spans="1:12" ht="57.6" x14ac:dyDescent="0.3">
      <c r="A18" s="62">
        <f t="shared" si="2"/>
        <v>16</v>
      </c>
      <c r="B18" s="60" t="s">
        <v>193</v>
      </c>
      <c r="C18" s="46" t="s">
        <v>194</v>
      </c>
      <c r="D18" s="45"/>
      <c r="E18" s="45"/>
      <c r="F18" s="45" t="s">
        <v>179</v>
      </c>
      <c r="G18" s="55">
        <v>15</v>
      </c>
      <c r="H18" s="55">
        <f>10+50</f>
        <v>60</v>
      </c>
      <c r="I18" s="55"/>
      <c r="J18" s="55">
        <f t="shared" si="0"/>
        <v>75</v>
      </c>
      <c r="K18" s="55"/>
      <c r="L18" s="52">
        <f t="shared" si="1"/>
        <v>0</v>
      </c>
    </row>
    <row r="19" spans="1:12" ht="57.6" x14ac:dyDescent="0.3">
      <c r="A19" s="62">
        <f t="shared" si="2"/>
        <v>17</v>
      </c>
      <c r="B19" s="60" t="s">
        <v>195</v>
      </c>
      <c r="C19" s="46" t="s">
        <v>196</v>
      </c>
      <c r="D19" s="45"/>
      <c r="E19" s="45"/>
      <c r="F19" s="45" t="s">
        <v>179</v>
      </c>
      <c r="G19" s="55">
        <v>30</v>
      </c>
      <c r="H19" s="55">
        <v>30</v>
      </c>
      <c r="I19" s="55"/>
      <c r="J19" s="55">
        <f t="shared" si="0"/>
        <v>60</v>
      </c>
      <c r="K19" s="55"/>
      <c r="L19" s="52">
        <f t="shared" si="1"/>
        <v>0</v>
      </c>
    </row>
    <row r="20" spans="1:12" ht="28.8" x14ac:dyDescent="0.3">
      <c r="A20" s="62">
        <f t="shared" si="2"/>
        <v>18</v>
      </c>
      <c r="B20" s="60" t="s">
        <v>197</v>
      </c>
      <c r="C20" s="46" t="s">
        <v>198</v>
      </c>
      <c r="D20" s="45"/>
      <c r="E20" s="45"/>
      <c r="F20" s="45" t="s">
        <v>199</v>
      </c>
      <c r="G20" s="55"/>
      <c r="H20" s="55">
        <v>2</v>
      </c>
      <c r="I20" s="55"/>
      <c r="J20" s="55">
        <f t="shared" si="0"/>
        <v>2</v>
      </c>
      <c r="K20" s="55"/>
      <c r="L20" s="52">
        <f t="shared" si="1"/>
        <v>0</v>
      </c>
    </row>
    <row r="21" spans="1:12" ht="28.8" x14ac:dyDescent="0.3">
      <c r="A21" s="62">
        <f t="shared" si="2"/>
        <v>19</v>
      </c>
      <c r="B21" s="60" t="s">
        <v>200</v>
      </c>
      <c r="C21" s="46" t="s">
        <v>198</v>
      </c>
      <c r="D21" s="45"/>
      <c r="E21" s="45"/>
      <c r="F21" s="45" t="s">
        <v>199</v>
      </c>
      <c r="G21" s="55">
        <v>17</v>
      </c>
      <c r="H21" s="55">
        <f>25+18</f>
        <v>43</v>
      </c>
      <c r="I21" s="55">
        <v>12</v>
      </c>
      <c r="J21" s="55">
        <f t="shared" si="0"/>
        <v>72</v>
      </c>
      <c r="K21" s="55"/>
      <c r="L21" s="52">
        <f t="shared" si="1"/>
        <v>0</v>
      </c>
    </row>
    <row r="22" spans="1:12" ht="28.8" x14ac:dyDescent="0.3">
      <c r="A22" s="62">
        <f t="shared" si="2"/>
        <v>20</v>
      </c>
      <c r="B22" s="60" t="s">
        <v>201</v>
      </c>
      <c r="C22" s="46" t="s">
        <v>198</v>
      </c>
      <c r="D22" s="45"/>
      <c r="E22" s="45"/>
      <c r="F22" s="45" t="s">
        <v>199</v>
      </c>
      <c r="G22" s="55">
        <v>29</v>
      </c>
      <c r="H22" s="55">
        <f>25+52</f>
        <v>77</v>
      </c>
      <c r="I22" s="55">
        <v>9</v>
      </c>
      <c r="J22" s="55">
        <f t="shared" si="0"/>
        <v>115</v>
      </c>
      <c r="K22" s="55"/>
      <c r="L22" s="52">
        <f t="shared" si="1"/>
        <v>0</v>
      </c>
    </row>
    <row r="23" spans="1:12" ht="28.8" x14ac:dyDescent="0.3">
      <c r="A23" s="62">
        <f t="shared" si="2"/>
        <v>21</v>
      </c>
      <c r="B23" s="60" t="s">
        <v>202</v>
      </c>
      <c r="C23" s="46" t="s">
        <v>198</v>
      </c>
      <c r="D23" s="45"/>
      <c r="E23" s="45"/>
      <c r="F23" s="45" t="s">
        <v>199</v>
      </c>
      <c r="G23" s="55">
        <v>17</v>
      </c>
      <c r="H23" s="55">
        <v>60</v>
      </c>
      <c r="I23" s="55"/>
      <c r="J23" s="55">
        <f t="shared" si="0"/>
        <v>77</v>
      </c>
      <c r="K23" s="55"/>
      <c r="L23" s="52">
        <f t="shared" si="1"/>
        <v>0</v>
      </c>
    </row>
    <row r="24" spans="1:12" ht="144" x14ac:dyDescent="0.3">
      <c r="A24" s="62">
        <f t="shared" si="2"/>
        <v>22</v>
      </c>
      <c r="B24" s="60" t="s">
        <v>203</v>
      </c>
      <c r="C24" s="46" t="s">
        <v>204</v>
      </c>
      <c r="D24" s="45"/>
      <c r="E24" s="45"/>
      <c r="F24" s="45" t="s">
        <v>205</v>
      </c>
      <c r="G24" s="55">
        <v>40</v>
      </c>
      <c r="H24" s="55">
        <v>25</v>
      </c>
      <c r="I24" s="55"/>
      <c r="J24" s="55">
        <f t="shared" si="0"/>
        <v>65</v>
      </c>
      <c r="K24" s="55"/>
      <c r="L24" s="52">
        <f t="shared" si="1"/>
        <v>0</v>
      </c>
    </row>
    <row r="25" spans="1:12" ht="86.4" x14ac:dyDescent="0.3">
      <c r="A25" s="62">
        <f t="shared" si="2"/>
        <v>23</v>
      </c>
      <c r="B25" s="60" t="s">
        <v>206</v>
      </c>
      <c r="C25" s="46" t="s">
        <v>207</v>
      </c>
      <c r="D25" s="45"/>
      <c r="E25" s="45"/>
      <c r="F25" s="45" t="s">
        <v>208</v>
      </c>
      <c r="G25" s="55">
        <v>9</v>
      </c>
      <c r="H25" s="55">
        <v>2</v>
      </c>
      <c r="I25" s="55">
        <v>10</v>
      </c>
      <c r="J25" s="55">
        <f t="shared" si="0"/>
        <v>21</v>
      </c>
      <c r="K25" s="55"/>
      <c r="L25" s="52">
        <f t="shared" si="1"/>
        <v>0</v>
      </c>
    </row>
    <row r="26" spans="1:12" ht="28.8" x14ac:dyDescent="0.3">
      <c r="A26" s="62">
        <f t="shared" si="2"/>
        <v>24</v>
      </c>
      <c r="B26" s="60" t="s">
        <v>209</v>
      </c>
      <c r="C26" s="46" t="s">
        <v>210</v>
      </c>
      <c r="D26" s="45"/>
      <c r="E26" s="45"/>
      <c r="F26" s="45" t="s">
        <v>208</v>
      </c>
      <c r="G26" s="55">
        <v>7</v>
      </c>
      <c r="H26" s="55">
        <v>6</v>
      </c>
      <c r="I26" s="55">
        <v>24</v>
      </c>
      <c r="J26" s="55">
        <f t="shared" si="0"/>
        <v>37</v>
      </c>
      <c r="K26" s="55"/>
      <c r="L26" s="52">
        <f t="shared" si="1"/>
        <v>0</v>
      </c>
    </row>
    <row r="27" spans="1:12" ht="28.8" x14ac:dyDescent="0.3">
      <c r="A27" s="62">
        <f t="shared" si="2"/>
        <v>25</v>
      </c>
      <c r="B27" s="60" t="s">
        <v>211</v>
      </c>
      <c r="C27" s="46" t="s">
        <v>212</v>
      </c>
      <c r="D27" s="45"/>
      <c r="E27" s="45"/>
      <c r="F27" s="45" t="s">
        <v>213</v>
      </c>
      <c r="G27" s="55">
        <v>12</v>
      </c>
      <c r="H27" s="55">
        <v>22</v>
      </c>
      <c r="I27" s="55">
        <v>25</v>
      </c>
      <c r="J27" s="55">
        <f t="shared" si="0"/>
        <v>59</v>
      </c>
      <c r="K27" s="55"/>
      <c r="L27" s="52">
        <f t="shared" si="1"/>
        <v>0</v>
      </c>
    </row>
    <row r="28" spans="1:12" ht="72" x14ac:dyDescent="0.3">
      <c r="A28" s="62">
        <f t="shared" si="2"/>
        <v>26</v>
      </c>
      <c r="B28" s="60" t="s">
        <v>214</v>
      </c>
      <c r="C28" s="46" t="s">
        <v>215</v>
      </c>
      <c r="D28" s="45"/>
      <c r="E28" s="45"/>
      <c r="F28" s="45" t="s">
        <v>186</v>
      </c>
      <c r="G28" s="55">
        <v>7</v>
      </c>
      <c r="H28" s="55">
        <v>5</v>
      </c>
      <c r="I28" s="55">
        <v>15</v>
      </c>
      <c r="J28" s="55">
        <f t="shared" si="0"/>
        <v>27</v>
      </c>
      <c r="K28" s="55"/>
      <c r="L28" s="52">
        <f t="shared" si="1"/>
        <v>0</v>
      </c>
    </row>
    <row r="29" spans="1:12" ht="28.8" x14ac:dyDescent="0.3">
      <c r="A29" s="62">
        <f t="shared" si="2"/>
        <v>27</v>
      </c>
      <c r="B29" s="60" t="s">
        <v>216</v>
      </c>
      <c r="C29" s="46" t="s">
        <v>217</v>
      </c>
      <c r="D29" s="45"/>
      <c r="E29" s="45"/>
      <c r="F29" s="45" t="s">
        <v>218</v>
      </c>
      <c r="G29" s="55">
        <v>3</v>
      </c>
      <c r="H29" s="55">
        <v>5</v>
      </c>
      <c r="I29" s="55">
        <v>23</v>
      </c>
      <c r="J29" s="55">
        <f t="shared" si="0"/>
        <v>31</v>
      </c>
      <c r="K29" s="55"/>
      <c r="L29" s="52">
        <f t="shared" si="1"/>
        <v>0</v>
      </c>
    </row>
    <row r="30" spans="1:12" ht="28.8" x14ac:dyDescent="0.3">
      <c r="A30" s="62">
        <f t="shared" si="2"/>
        <v>28</v>
      </c>
      <c r="B30" s="60" t="s">
        <v>219</v>
      </c>
      <c r="C30" s="46" t="s">
        <v>220</v>
      </c>
      <c r="D30" s="45"/>
      <c r="E30" s="45"/>
      <c r="F30" s="45" t="s">
        <v>221</v>
      </c>
      <c r="G30" s="55">
        <v>6</v>
      </c>
      <c r="H30" s="55">
        <v>65</v>
      </c>
      <c r="I30" s="55">
        <v>29</v>
      </c>
      <c r="J30" s="55">
        <f t="shared" si="0"/>
        <v>100</v>
      </c>
      <c r="K30" s="55"/>
      <c r="L30" s="52">
        <f t="shared" si="1"/>
        <v>0</v>
      </c>
    </row>
    <row r="31" spans="1:12" ht="28.8" x14ac:dyDescent="0.3">
      <c r="A31" s="62">
        <f t="shared" si="2"/>
        <v>29</v>
      </c>
      <c r="B31" s="60" t="s">
        <v>222</v>
      </c>
      <c r="C31" s="46" t="s">
        <v>210</v>
      </c>
      <c r="D31" s="45"/>
      <c r="E31" s="45"/>
      <c r="F31" s="45" t="str">
        <f>F29</f>
        <v xml:space="preserve">Buckets 20 Littres </v>
      </c>
      <c r="G31" s="55">
        <v>7</v>
      </c>
      <c r="H31" s="55">
        <v>7</v>
      </c>
      <c r="I31" s="55">
        <v>26</v>
      </c>
      <c r="J31" s="55">
        <f t="shared" si="0"/>
        <v>40</v>
      </c>
      <c r="K31" s="55"/>
      <c r="L31" s="52">
        <f t="shared" si="1"/>
        <v>0</v>
      </c>
    </row>
    <row r="32" spans="1:12" ht="28.8" x14ac:dyDescent="0.3">
      <c r="A32" s="62">
        <f t="shared" si="2"/>
        <v>30</v>
      </c>
      <c r="B32" s="60" t="s">
        <v>223</v>
      </c>
      <c r="C32" s="46" t="s">
        <v>224</v>
      </c>
      <c r="D32" s="45"/>
      <c r="E32" s="45"/>
      <c r="F32" s="45" t="s">
        <v>225</v>
      </c>
      <c r="G32" s="55">
        <v>6</v>
      </c>
      <c r="H32" s="55">
        <v>14</v>
      </c>
      <c r="I32" s="55">
        <v>18</v>
      </c>
      <c r="J32" s="55">
        <f t="shared" si="0"/>
        <v>38</v>
      </c>
      <c r="K32" s="55"/>
      <c r="L32" s="52">
        <f t="shared" si="1"/>
        <v>0</v>
      </c>
    </row>
    <row r="33" spans="1:12" ht="28.8" x14ac:dyDescent="0.3">
      <c r="A33" s="62">
        <f t="shared" si="2"/>
        <v>31</v>
      </c>
      <c r="B33" s="60" t="s">
        <v>226</v>
      </c>
      <c r="C33" s="46" t="s">
        <v>227</v>
      </c>
      <c r="D33" s="45"/>
      <c r="E33" s="45"/>
      <c r="F33" s="45" t="s">
        <v>225</v>
      </c>
      <c r="G33" s="55"/>
      <c r="H33" s="55">
        <v>7</v>
      </c>
      <c r="I33" s="55">
        <v>30</v>
      </c>
      <c r="J33" s="55">
        <f t="shared" si="0"/>
        <v>37</v>
      </c>
      <c r="K33" s="55"/>
      <c r="L33" s="52">
        <f t="shared" si="1"/>
        <v>0</v>
      </c>
    </row>
    <row r="34" spans="1:12" ht="28.8" x14ac:dyDescent="0.3">
      <c r="A34" s="62">
        <f t="shared" si="2"/>
        <v>32</v>
      </c>
      <c r="B34" s="60" t="s">
        <v>228</v>
      </c>
      <c r="C34" s="46" t="s">
        <v>229</v>
      </c>
      <c r="D34" s="45"/>
      <c r="E34" s="45"/>
      <c r="F34" s="45" t="s">
        <v>225</v>
      </c>
      <c r="G34" s="55"/>
      <c r="H34" s="55"/>
      <c r="I34" s="55">
        <v>6</v>
      </c>
      <c r="J34" s="55">
        <f t="shared" si="0"/>
        <v>6</v>
      </c>
      <c r="K34" s="55"/>
      <c r="L34" s="52">
        <f t="shared" si="1"/>
        <v>0</v>
      </c>
    </row>
    <row r="35" spans="1:12" ht="72" x14ac:dyDescent="0.3">
      <c r="A35" s="62">
        <f t="shared" si="2"/>
        <v>33</v>
      </c>
      <c r="B35" s="60" t="s">
        <v>230</v>
      </c>
      <c r="C35" s="46" t="s">
        <v>231</v>
      </c>
      <c r="D35" s="45"/>
      <c r="E35" s="45"/>
      <c r="F35" s="45" t="s">
        <v>232</v>
      </c>
      <c r="G35" s="55"/>
      <c r="H35" s="55"/>
      <c r="I35" s="55">
        <v>6</v>
      </c>
      <c r="J35" s="55">
        <f t="shared" si="0"/>
        <v>6</v>
      </c>
      <c r="K35" s="55"/>
      <c r="L35" s="52">
        <f t="shared" si="1"/>
        <v>0</v>
      </c>
    </row>
    <row r="36" spans="1:12" ht="86.4" x14ac:dyDescent="0.3">
      <c r="A36" s="62">
        <f t="shared" si="2"/>
        <v>34</v>
      </c>
      <c r="B36" s="60" t="s">
        <v>233</v>
      </c>
      <c r="C36" s="46" t="s">
        <v>234</v>
      </c>
      <c r="D36" s="45"/>
      <c r="E36" s="45"/>
      <c r="F36" s="45" t="s">
        <v>186</v>
      </c>
      <c r="G36" s="55">
        <v>4</v>
      </c>
      <c r="H36" s="55">
        <v>27</v>
      </c>
      <c r="I36" s="55">
        <v>19</v>
      </c>
      <c r="J36" s="55">
        <f t="shared" si="0"/>
        <v>50</v>
      </c>
      <c r="K36" s="55"/>
      <c r="L36" s="52">
        <f t="shared" si="1"/>
        <v>0</v>
      </c>
    </row>
    <row r="37" spans="1:12" ht="28.8" x14ac:dyDescent="0.3">
      <c r="A37" s="62">
        <f t="shared" si="2"/>
        <v>35</v>
      </c>
      <c r="B37" s="60" t="s">
        <v>235</v>
      </c>
      <c r="C37" s="46" t="s">
        <v>236</v>
      </c>
      <c r="D37" s="45"/>
      <c r="E37" s="45"/>
      <c r="F37" s="45" t="s">
        <v>237</v>
      </c>
      <c r="G37" s="55"/>
      <c r="H37" s="56">
        <v>2</v>
      </c>
      <c r="I37" s="55"/>
      <c r="J37" s="55">
        <f t="shared" si="0"/>
        <v>2</v>
      </c>
      <c r="K37" s="55"/>
      <c r="L37" s="52">
        <f t="shared" si="1"/>
        <v>0</v>
      </c>
    </row>
    <row r="38" spans="1:12" ht="28.8" x14ac:dyDescent="0.3">
      <c r="A38" s="62">
        <f t="shared" si="2"/>
        <v>36</v>
      </c>
      <c r="B38" s="60" t="s">
        <v>238</v>
      </c>
      <c r="C38" s="46" t="s">
        <v>239</v>
      </c>
      <c r="D38" s="45"/>
      <c r="E38" s="45"/>
      <c r="F38" s="45" t="s">
        <v>56</v>
      </c>
      <c r="G38" s="55"/>
      <c r="H38" s="56">
        <v>3</v>
      </c>
      <c r="I38" s="55"/>
      <c r="J38" s="55">
        <f t="shared" si="0"/>
        <v>3</v>
      </c>
      <c r="K38" s="55"/>
      <c r="L38" s="52">
        <f t="shared" si="1"/>
        <v>0</v>
      </c>
    </row>
    <row r="39" spans="1:12" ht="28.8" x14ac:dyDescent="0.3">
      <c r="A39" s="62">
        <f t="shared" si="2"/>
        <v>37</v>
      </c>
      <c r="B39" s="60" t="s">
        <v>240</v>
      </c>
      <c r="C39" s="46" t="s">
        <v>239</v>
      </c>
      <c r="D39" s="45"/>
      <c r="E39" s="45"/>
      <c r="F39" s="45" t="s">
        <v>56</v>
      </c>
      <c r="G39" s="55"/>
      <c r="H39" s="56">
        <v>1</v>
      </c>
      <c r="I39" s="55"/>
      <c r="J39" s="55">
        <f t="shared" si="0"/>
        <v>1</v>
      </c>
      <c r="K39" s="55"/>
      <c r="L39" s="52">
        <f t="shared" si="1"/>
        <v>0</v>
      </c>
    </row>
    <row r="40" spans="1:12" ht="28.8" x14ac:dyDescent="0.3">
      <c r="A40" s="62">
        <f t="shared" si="2"/>
        <v>38</v>
      </c>
      <c r="B40" s="60" t="s">
        <v>241</v>
      </c>
      <c r="C40" s="46" t="s">
        <v>239</v>
      </c>
      <c r="D40" s="45"/>
      <c r="E40" s="45"/>
      <c r="F40" s="45" t="s">
        <v>56</v>
      </c>
      <c r="G40" s="55"/>
      <c r="H40" s="56">
        <v>1</v>
      </c>
      <c r="I40" s="55"/>
      <c r="J40" s="55">
        <f t="shared" si="0"/>
        <v>1</v>
      </c>
      <c r="K40" s="55"/>
      <c r="L40" s="52">
        <f t="shared" si="1"/>
        <v>0</v>
      </c>
    </row>
    <row r="41" spans="1:12" ht="28.8" x14ac:dyDescent="0.3">
      <c r="A41" s="62">
        <f t="shared" si="2"/>
        <v>39</v>
      </c>
      <c r="B41" s="60" t="s">
        <v>242</v>
      </c>
      <c r="C41" s="46" t="s">
        <v>239</v>
      </c>
      <c r="D41" s="45"/>
      <c r="E41" s="45"/>
      <c r="F41" s="45" t="s">
        <v>179</v>
      </c>
      <c r="G41" s="55"/>
      <c r="H41" s="56">
        <v>10</v>
      </c>
      <c r="I41" s="55"/>
      <c r="J41" s="55">
        <f t="shared" si="0"/>
        <v>10</v>
      </c>
      <c r="K41" s="55"/>
      <c r="L41" s="52">
        <f t="shared" si="1"/>
        <v>0</v>
      </c>
    </row>
    <row r="42" spans="1:12" ht="28.8" x14ac:dyDescent="0.3">
      <c r="A42" s="62">
        <f t="shared" si="2"/>
        <v>40</v>
      </c>
      <c r="B42" s="60" t="s">
        <v>243</v>
      </c>
      <c r="C42" s="46" t="s">
        <v>244</v>
      </c>
      <c r="D42" s="45"/>
      <c r="E42" s="45"/>
      <c r="F42" s="45" t="s">
        <v>225</v>
      </c>
      <c r="G42" s="55"/>
      <c r="H42" s="56">
        <v>1</v>
      </c>
      <c r="I42" s="55"/>
      <c r="J42" s="55">
        <f t="shared" si="0"/>
        <v>1</v>
      </c>
      <c r="K42" s="55"/>
      <c r="L42" s="52">
        <f t="shared" si="1"/>
        <v>0</v>
      </c>
    </row>
    <row r="43" spans="1:12" ht="28.8" x14ac:dyDescent="0.3">
      <c r="A43" s="62">
        <f t="shared" si="2"/>
        <v>41</v>
      </c>
      <c r="B43" s="60" t="s">
        <v>245</v>
      </c>
      <c r="C43" s="46" t="s">
        <v>246</v>
      </c>
      <c r="D43" s="45"/>
      <c r="E43" s="45"/>
      <c r="F43" s="45" t="s">
        <v>179</v>
      </c>
      <c r="G43" s="55"/>
      <c r="H43" s="55">
        <v>1</v>
      </c>
      <c r="I43" s="55">
        <v>15</v>
      </c>
      <c r="J43" s="55">
        <f t="shared" si="0"/>
        <v>16</v>
      </c>
      <c r="K43" s="55"/>
      <c r="L43" s="52">
        <f t="shared" si="1"/>
        <v>0</v>
      </c>
    </row>
    <row r="44" spans="1:12" ht="57.6" x14ac:dyDescent="0.3">
      <c r="A44" s="62">
        <f t="shared" si="2"/>
        <v>42</v>
      </c>
      <c r="B44" s="60" t="s">
        <v>247</v>
      </c>
      <c r="C44" s="46" t="s">
        <v>248</v>
      </c>
      <c r="D44" s="45"/>
      <c r="E44" s="45"/>
      <c r="F44" s="45" t="s">
        <v>179</v>
      </c>
      <c r="G44" s="55">
        <v>16</v>
      </c>
      <c r="H44" s="55">
        <v>8</v>
      </c>
      <c r="I44" s="55">
        <v>52</v>
      </c>
      <c r="J44" s="55">
        <f t="shared" si="0"/>
        <v>76</v>
      </c>
      <c r="K44" s="55"/>
      <c r="L44" s="52">
        <f t="shared" si="1"/>
        <v>0</v>
      </c>
    </row>
    <row r="45" spans="1:12" ht="72" x14ac:dyDescent="0.3">
      <c r="A45" s="62">
        <f t="shared" si="2"/>
        <v>43</v>
      </c>
      <c r="B45" s="60" t="s">
        <v>249</v>
      </c>
      <c r="C45" s="46" t="s">
        <v>250</v>
      </c>
      <c r="D45" s="45"/>
      <c r="E45" s="45"/>
      <c r="F45" s="45" t="s">
        <v>179</v>
      </c>
      <c r="G45" s="55">
        <v>15</v>
      </c>
      <c r="H45" s="55"/>
      <c r="I45" s="55">
        <v>28</v>
      </c>
      <c r="J45" s="55">
        <f t="shared" si="0"/>
        <v>43</v>
      </c>
      <c r="K45" s="55"/>
      <c r="L45" s="52">
        <f t="shared" si="1"/>
        <v>0</v>
      </c>
    </row>
    <row r="46" spans="1:12" ht="28.8" x14ac:dyDescent="0.3">
      <c r="A46" s="62">
        <f t="shared" si="2"/>
        <v>44</v>
      </c>
      <c r="B46" s="60" t="s">
        <v>251</v>
      </c>
      <c r="C46" s="46" t="s">
        <v>252</v>
      </c>
      <c r="D46" s="45"/>
      <c r="E46" s="45"/>
      <c r="F46" s="45" t="s">
        <v>179</v>
      </c>
      <c r="G46" s="55"/>
      <c r="H46" s="55">
        <v>15</v>
      </c>
      <c r="I46" s="55"/>
      <c r="J46" s="55">
        <f t="shared" si="0"/>
        <v>15</v>
      </c>
      <c r="K46" s="55"/>
      <c r="L46" s="52">
        <f t="shared" si="1"/>
        <v>0</v>
      </c>
    </row>
    <row r="47" spans="1:12" ht="144" x14ac:dyDescent="0.3">
      <c r="A47" s="62">
        <f t="shared" si="2"/>
        <v>45</v>
      </c>
      <c r="B47" s="60" t="s">
        <v>253</v>
      </c>
      <c r="C47" s="46" t="s">
        <v>254</v>
      </c>
      <c r="D47" s="45"/>
      <c r="E47" s="45"/>
      <c r="F47" s="45" t="s">
        <v>255</v>
      </c>
      <c r="G47" s="55"/>
      <c r="H47" s="55"/>
      <c r="I47" s="55">
        <v>15</v>
      </c>
      <c r="J47" s="55">
        <f t="shared" si="0"/>
        <v>15</v>
      </c>
      <c r="K47" s="55"/>
      <c r="L47" s="52">
        <f t="shared" si="1"/>
        <v>0</v>
      </c>
    </row>
    <row r="48" spans="1:12" ht="43.2" x14ac:dyDescent="0.3">
      <c r="A48" s="62">
        <f t="shared" si="2"/>
        <v>46</v>
      </c>
      <c r="B48" s="60" t="s">
        <v>256</v>
      </c>
      <c r="C48" s="46" t="s">
        <v>257</v>
      </c>
      <c r="D48" s="45"/>
      <c r="E48" s="45"/>
      <c r="F48" s="45" t="s">
        <v>56</v>
      </c>
      <c r="G48" s="55">
        <v>4</v>
      </c>
      <c r="H48" s="55">
        <v>6</v>
      </c>
      <c r="I48" s="55">
        <v>6</v>
      </c>
      <c r="J48" s="55">
        <f t="shared" si="0"/>
        <v>16</v>
      </c>
      <c r="K48" s="55"/>
      <c r="L48" s="52">
        <f t="shared" si="1"/>
        <v>0</v>
      </c>
    </row>
    <row r="49" spans="1:12" ht="43.2" x14ac:dyDescent="0.3">
      <c r="A49" s="62">
        <f t="shared" si="2"/>
        <v>47</v>
      </c>
      <c r="B49" s="60" t="s">
        <v>258</v>
      </c>
      <c r="C49" s="46" t="s">
        <v>257</v>
      </c>
      <c r="D49" s="45"/>
      <c r="E49" s="45"/>
      <c r="F49" s="45" t="s">
        <v>56</v>
      </c>
      <c r="G49" s="55">
        <v>4</v>
      </c>
      <c r="H49" s="55">
        <v>6</v>
      </c>
      <c r="I49" s="55">
        <v>6</v>
      </c>
      <c r="J49" s="55">
        <f t="shared" si="0"/>
        <v>16</v>
      </c>
      <c r="K49" s="55"/>
      <c r="L49" s="52">
        <f t="shared" si="1"/>
        <v>0</v>
      </c>
    </row>
    <row r="50" spans="1:12" ht="28.8" x14ac:dyDescent="0.3">
      <c r="A50" s="62">
        <f t="shared" si="2"/>
        <v>48</v>
      </c>
      <c r="B50" s="60" t="s">
        <v>259</v>
      </c>
      <c r="C50" s="46" t="s">
        <v>260</v>
      </c>
      <c r="D50" s="45"/>
      <c r="E50" s="45"/>
      <c r="F50" s="45" t="s">
        <v>56</v>
      </c>
      <c r="G50" s="55">
        <v>4</v>
      </c>
      <c r="H50" s="55">
        <v>5</v>
      </c>
      <c r="I50" s="55">
        <v>6</v>
      </c>
      <c r="J50" s="55">
        <f t="shared" si="0"/>
        <v>15</v>
      </c>
      <c r="K50" s="55"/>
      <c r="L50" s="52">
        <f t="shared" si="1"/>
        <v>0</v>
      </c>
    </row>
    <row r="51" spans="1:12" ht="28.8" x14ac:dyDescent="0.3">
      <c r="A51" s="62">
        <f t="shared" si="2"/>
        <v>49</v>
      </c>
      <c r="B51" s="60" t="s">
        <v>259</v>
      </c>
      <c r="C51" s="46" t="s">
        <v>261</v>
      </c>
      <c r="D51" s="45"/>
      <c r="E51" s="45"/>
      <c r="F51" s="45" t="s">
        <v>56</v>
      </c>
      <c r="G51" s="55">
        <v>4</v>
      </c>
      <c r="H51" s="55">
        <v>3</v>
      </c>
      <c r="I51" s="55">
        <v>6</v>
      </c>
      <c r="J51" s="55">
        <f t="shared" si="0"/>
        <v>13</v>
      </c>
      <c r="K51" s="55"/>
      <c r="L51" s="52">
        <f t="shared" si="1"/>
        <v>0</v>
      </c>
    </row>
    <row r="52" spans="1:12" ht="28.8" x14ac:dyDescent="0.3">
      <c r="A52" s="62">
        <f t="shared" si="2"/>
        <v>50</v>
      </c>
      <c r="B52" s="60" t="s">
        <v>259</v>
      </c>
      <c r="C52" s="46" t="s">
        <v>262</v>
      </c>
      <c r="D52" s="45"/>
      <c r="E52" s="45"/>
      <c r="F52" s="45" t="s">
        <v>56</v>
      </c>
      <c r="G52" s="55">
        <v>4</v>
      </c>
      <c r="H52" s="55">
        <v>3</v>
      </c>
      <c r="I52" s="55">
        <v>6</v>
      </c>
      <c r="J52" s="55">
        <f t="shared" si="0"/>
        <v>13</v>
      </c>
      <c r="K52" s="55"/>
      <c r="L52" s="52">
        <f t="shared" si="1"/>
        <v>0</v>
      </c>
    </row>
    <row r="53" spans="1:12" ht="28.8" x14ac:dyDescent="0.3">
      <c r="A53" s="62">
        <f t="shared" si="2"/>
        <v>51</v>
      </c>
      <c r="B53" s="60" t="s">
        <v>259</v>
      </c>
      <c r="C53" s="46" t="s">
        <v>263</v>
      </c>
      <c r="D53" s="45"/>
      <c r="E53" s="45"/>
      <c r="F53" s="45" t="s">
        <v>56</v>
      </c>
      <c r="G53" s="55">
        <v>4</v>
      </c>
      <c r="H53" s="55">
        <v>3</v>
      </c>
      <c r="I53" s="55">
        <v>6</v>
      </c>
      <c r="J53" s="55">
        <f t="shared" si="0"/>
        <v>13</v>
      </c>
      <c r="K53" s="55"/>
      <c r="L53" s="52">
        <f t="shared" si="1"/>
        <v>0</v>
      </c>
    </row>
    <row r="54" spans="1:12" ht="28.8" x14ac:dyDescent="0.3">
      <c r="A54" s="62">
        <f t="shared" si="2"/>
        <v>52</v>
      </c>
      <c r="B54" s="60" t="s">
        <v>264</v>
      </c>
      <c r="C54" s="46" t="s">
        <v>265</v>
      </c>
      <c r="D54" s="45"/>
      <c r="E54" s="45"/>
      <c r="F54" s="45" t="s">
        <v>56</v>
      </c>
      <c r="G54" s="55"/>
      <c r="H54" s="56">
        <v>5</v>
      </c>
      <c r="I54" s="55"/>
      <c r="J54" s="55">
        <f t="shared" si="0"/>
        <v>5</v>
      </c>
      <c r="K54" s="55"/>
      <c r="L54" s="52">
        <f t="shared" si="1"/>
        <v>0</v>
      </c>
    </row>
    <row r="55" spans="1:12" ht="28.8" x14ac:dyDescent="0.3">
      <c r="A55" s="62">
        <f t="shared" si="2"/>
        <v>53</v>
      </c>
      <c r="B55" s="60" t="s">
        <v>264</v>
      </c>
      <c r="C55" s="46" t="s">
        <v>266</v>
      </c>
      <c r="D55" s="45"/>
      <c r="E55" s="45"/>
      <c r="F55" s="45" t="s">
        <v>56</v>
      </c>
      <c r="G55" s="55"/>
      <c r="H55" s="56">
        <v>5</v>
      </c>
      <c r="I55" s="55"/>
      <c r="J55" s="55">
        <f t="shared" si="0"/>
        <v>5</v>
      </c>
      <c r="K55" s="55"/>
      <c r="L55" s="52">
        <f t="shared" si="1"/>
        <v>0</v>
      </c>
    </row>
    <row r="56" spans="1:12" ht="28.8" x14ac:dyDescent="0.3">
      <c r="A56" s="62">
        <f t="shared" si="2"/>
        <v>54</v>
      </c>
      <c r="B56" s="60" t="s">
        <v>264</v>
      </c>
      <c r="C56" s="46" t="s">
        <v>267</v>
      </c>
      <c r="D56" s="45"/>
      <c r="E56" s="45"/>
      <c r="F56" s="45" t="s">
        <v>56</v>
      </c>
      <c r="G56" s="55"/>
      <c r="H56" s="56">
        <v>5</v>
      </c>
      <c r="I56" s="55"/>
      <c r="J56" s="55">
        <f t="shared" si="0"/>
        <v>5</v>
      </c>
      <c r="K56" s="55"/>
      <c r="L56" s="52">
        <f t="shared" si="1"/>
        <v>0</v>
      </c>
    </row>
    <row r="57" spans="1:12" ht="28.8" x14ac:dyDescent="0.3">
      <c r="A57" s="62">
        <f t="shared" si="2"/>
        <v>55</v>
      </c>
      <c r="B57" s="60" t="s">
        <v>268</v>
      </c>
      <c r="C57" s="46" t="s">
        <v>269</v>
      </c>
      <c r="D57" s="45"/>
      <c r="E57" s="45"/>
      <c r="F57" s="45" t="s">
        <v>56</v>
      </c>
      <c r="G57" s="55"/>
      <c r="H57" s="56">
        <v>6</v>
      </c>
      <c r="I57" s="55"/>
      <c r="J57" s="55">
        <f t="shared" si="0"/>
        <v>6</v>
      </c>
      <c r="K57" s="55"/>
      <c r="L57" s="52">
        <f t="shared" si="1"/>
        <v>0</v>
      </c>
    </row>
    <row r="58" spans="1:12" ht="115.2" x14ac:dyDescent="0.3">
      <c r="A58" s="62">
        <f t="shared" si="2"/>
        <v>56</v>
      </c>
      <c r="B58" s="60" t="s">
        <v>270</v>
      </c>
      <c r="C58" s="46" t="s">
        <v>271</v>
      </c>
      <c r="D58" s="45"/>
      <c r="E58" s="45"/>
      <c r="F58" s="45" t="s">
        <v>179</v>
      </c>
      <c r="G58" s="55">
        <v>2</v>
      </c>
      <c r="H58" s="55"/>
      <c r="I58" s="55">
        <v>1</v>
      </c>
      <c r="J58" s="55">
        <f t="shared" si="0"/>
        <v>3</v>
      </c>
      <c r="K58" s="55"/>
      <c r="L58" s="52">
        <f t="shared" si="1"/>
        <v>0</v>
      </c>
    </row>
    <row r="59" spans="1:12" ht="106.95" customHeight="1" x14ac:dyDescent="0.3">
      <c r="A59" s="62">
        <f t="shared" si="2"/>
        <v>57</v>
      </c>
      <c r="B59" s="60" t="s">
        <v>270</v>
      </c>
      <c r="C59" s="46" t="s">
        <v>272</v>
      </c>
      <c r="D59" s="45"/>
      <c r="E59" s="45"/>
      <c r="F59" s="45" t="s">
        <v>179</v>
      </c>
      <c r="G59" s="55"/>
      <c r="H59" s="55"/>
      <c r="I59" s="55">
        <v>1</v>
      </c>
      <c r="J59" s="55">
        <f t="shared" si="0"/>
        <v>1</v>
      </c>
      <c r="K59" s="55"/>
      <c r="L59" s="52">
        <f t="shared" si="1"/>
        <v>0</v>
      </c>
    </row>
    <row r="60" spans="1:12" ht="28.8" x14ac:dyDescent="0.3">
      <c r="A60" s="62">
        <f t="shared" si="2"/>
        <v>58</v>
      </c>
      <c r="B60" s="60" t="s">
        <v>273</v>
      </c>
      <c r="C60" s="46" t="s">
        <v>274</v>
      </c>
      <c r="D60" s="45"/>
      <c r="E60" s="45"/>
      <c r="F60" s="45" t="s">
        <v>179</v>
      </c>
      <c r="G60" s="55">
        <v>3</v>
      </c>
      <c r="H60" s="55"/>
      <c r="I60" s="55">
        <v>11</v>
      </c>
      <c r="J60" s="55">
        <f t="shared" si="0"/>
        <v>14</v>
      </c>
      <c r="K60" s="55"/>
      <c r="L60" s="52">
        <f t="shared" si="1"/>
        <v>0</v>
      </c>
    </row>
    <row r="61" spans="1:12" ht="57.6" x14ac:dyDescent="0.3">
      <c r="A61" s="62">
        <f t="shared" si="2"/>
        <v>59</v>
      </c>
      <c r="B61" s="60" t="s">
        <v>275</v>
      </c>
      <c r="C61" s="46" t="s">
        <v>276</v>
      </c>
      <c r="D61" s="45"/>
      <c r="E61" s="45"/>
      <c r="F61" s="45" t="s">
        <v>179</v>
      </c>
      <c r="G61" s="55"/>
      <c r="H61" s="55"/>
      <c r="I61" s="55">
        <v>2</v>
      </c>
      <c r="J61" s="55">
        <f t="shared" si="0"/>
        <v>2</v>
      </c>
      <c r="K61" s="55"/>
      <c r="L61" s="52">
        <f t="shared" si="1"/>
        <v>0</v>
      </c>
    </row>
    <row r="62" spans="1:12" ht="43.2" x14ac:dyDescent="0.3">
      <c r="A62" s="62">
        <f t="shared" si="2"/>
        <v>60</v>
      </c>
      <c r="B62" s="60" t="s">
        <v>277</v>
      </c>
      <c r="C62" s="46" t="s">
        <v>278</v>
      </c>
      <c r="D62" s="45"/>
      <c r="E62" s="45"/>
      <c r="F62" s="45" t="s">
        <v>179</v>
      </c>
      <c r="G62" s="55">
        <v>4</v>
      </c>
      <c r="H62" s="55">
        <v>8</v>
      </c>
      <c r="I62" s="55">
        <v>7</v>
      </c>
      <c r="J62" s="55">
        <f t="shared" si="0"/>
        <v>19</v>
      </c>
      <c r="K62" s="55"/>
      <c r="L62" s="52">
        <f t="shared" si="1"/>
        <v>0</v>
      </c>
    </row>
    <row r="63" spans="1:12" ht="28.8" x14ac:dyDescent="0.3">
      <c r="A63" s="62">
        <f t="shared" si="2"/>
        <v>61</v>
      </c>
      <c r="B63" s="60" t="s">
        <v>279</v>
      </c>
      <c r="C63" s="46" t="s">
        <v>280</v>
      </c>
      <c r="D63" s="45"/>
      <c r="E63" s="45"/>
      <c r="F63" s="45" t="s">
        <v>281</v>
      </c>
      <c r="G63" s="55">
        <v>20</v>
      </c>
      <c r="H63" s="55">
        <v>40</v>
      </c>
      <c r="I63" s="55">
        <v>60</v>
      </c>
      <c r="J63" s="55">
        <f t="shared" si="0"/>
        <v>120</v>
      </c>
      <c r="K63" s="55"/>
      <c r="L63" s="52">
        <f t="shared" si="1"/>
        <v>0</v>
      </c>
    </row>
    <row r="64" spans="1:12" ht="43.2" x14ac:dyDescent="0.3">
      <c r="A64" s="62">
        <f t="shared" si="2"/>
        <v>62</v>
      </c>
      <c r="B64" s="60" t="s">
        <v>282</v>
      </c>
      <c r="C64" s="46" t="s">
        <v>283</v>
      </c>
      <c r="D64" s="45"/>
      <c r="E64" s="45"/>
      <c r="F64" s="45" t="s">
        <v>284</v>
      </c>
      <c r="G64" s="55">
        <v>4</v>
      </c>
      <c r="H64" s="55">
        <v>6</v>
      </c>
      <c r="I64" s="55">
        <v>6</v>
      </c>
      <c r="J64" s="55">
        <f t="shared" si="0"/>
        <v>16</v>
      </c>
      <c r="K64" s="55"/>
      <c r="L64" s="52">
        <f t="shared" si="1"/>
        <v>0</v>
      </c>
    </row>
    <row r="65" spans="1:12" ht="57.6" x14ac:dyDescent="0.3">
      <c r="A65" s="62">
        <f t="shared" si="2"/>
        <v>63</v>
      </c>
      <c r="B65" s="60" t="s">
        <v>285</v>
      </c>
      <c r="C65" s="46" t="s">
        <v>286</v>
      </c>
      <c r="D65" s="45"/>
      <c r="E65" s="45"/>
      <c r="F65" s="45" t="s">
        <v>179</v>
      </c>
      <c r="G65" s="55">
        <v>12</v>
      </c>
      <c r="H65" s="55">
        <v>88</v>
      </c>
      <c r="I65" s="55">
        <v>15</v>
      </c>
      <c r="J65" s="55">
        <f t="shared" si="0"/>
        <v>115</v>
      </c>
      <c r="K65" s="55"/>
      <c r="L65" s="52">
        <f t="shared" si="1"/>
        <v>0</v>
      </c>
    </row>
    <row r="66" spans="1:12" ht="43.2" x14ac:dyDescent="0.3">
      <c r="A66" s="62">
        <f t="shared" si="2"/>
        <v>64</v>
      </c>
      <c r="B66" s="60" t="s">
        <v>287</v>
      </c>
      <c r="C66" s="46" t="s">
        <v>288</v>
      </c>
      <c r="D66" s="45"/>
      <c r="E66" s="45"/>
      <c r="F66" s="45" t="s">
        <v>179</v>
      </c>
      <c r="G66" s="55"/>
      <c r="H66" s="56">
        <v>25</v>
      </c>
      <c r="I66" s="55"/>
      <c r="J66" s="55">
        <f t="shared" si="0"/>
        <v>25</v>
      </c>
      <c r="K66" s="55"/>
      <c r="L66" s="52">
        <f t="shared" si="1"/>
        <v>0</v>
      </c>
    </row>
    <row r="67" spans="1:12" ht="331.2" x14ac:dyDescent="0.3">
      <c r="A67" s="62">
        <f t="shared" si="2"/>
        <v>65</v>
      </c>
      <c r="B67" s="60" t="s">
        <v>289</v>
      </c>
      <c r="C67" s="46" t="s">
        <v>290</v>
      </c>
      <c r="D67" s="45"/>
      <c r="E67" s="45"/>
      <c r="F67" s="45" t="s">
        <v>179</v>
      </c>
      <c r="G67" s="55"/>
      <c r="H67" s="56">
        <v>3</v>
      </c>
      <c r="I67" s="55"/>
      <c r="J67" s="55">
        <f t="shared" ref="J67:J130" si="3">SUM(G67,H67,I67)</f>
        <v>3</v>
      </c>
      <c r="K67" s="55"/>
      <c r="L67" s="52">
        <f t="shared" si="1"/>
        <v>0</v>
      </c>
    </row>
    <row r="68" spans="1:12" ht="28.8" x14ac:dyDescent="0.3">
      <c r="A68" s="62">
        <f t="shared" si="2"/>
        <v>66</v>
      </c>
      <c r="B68" s="60" t="s">
        <v>291</v>
      </c>
      <c r="C68" s="46" t="s">
        <v>274</v>
      </c>
      <c r="D68" s="45"/>
      <c r="E68" s="45"/>
      <c r="F68" s="45" t="s">
        <v>179</v>
      </c>
      <c r="G68" s="55"/>
      <c r="H68" s="56">
        <v>10</v>
      </c>
      <c r="I68" s="55"/>
      <c r="J68" s="55">
        <f t="shared" si="3"/>
        <v>10</v>
      </c>
      <c r="K68" s="55"/>
      <c r="L68" s="52">
        <f t="shared" ref="L68:L131" si="4">J68*K68</f>
        <v>0</v>
      </c>
    </row>
    <row r="69" spans="1:12" ht="28.8" x14ac:dyDescent="0.3">
      <c r="A69" s="62">
        <f t="shared" ref="A69:A132" si="5">A68+1</f>
        <v>67</v>
      </c>
      <c r="B69" s="60" t="s">
        <v>292</v>
      </c>
      <c r="C69" s="46" t="s">
        <v>293</v>
      </c>
      <c r="D69" s="45"/>
      <c r="E69" s="45"/>
      <c r="F69" s="45" t="s">
        <v>179</v>
      </c>
      <c r="G69" s="55"/>
      <c r="H69" s="56">
        <v>4</v>
      </c>
      <c r="I69" s="55"/>
      <c r="J69" s="55">
        <f t="shared" si="3"/>
        <v>4</v>
      </c>
      <c r="K69" s="55"/>
      <c r="L69" s="52">
        <f t="shared" si="4"/>
        <v>0</v>
      </c>
    </row>
    <row r="70" spans="1:12" ht="14.4" x14ac:dyDescent="0.3">
      <c r="A70" s="62">
        <f t="shared" si="5"/>
        <v>68</v>
      </c>
      <c r="B70" s="60" t="s">
        <v>294</v>
      </c>
      <c r="C70" s="46" t="s">
        <v>295</v>
      </c>
      <c r="D70" s="45"/>
      <c r="E70" s="45"/>
      <c r="F70" s="45" t="s">
        <v>179</v>
      </c>
      <c r="G70" s="55"/>
      <c r="H70" s="56">
        <v>30</v>
      </c>
      <c r="I70" s="55"/>
      <c r="J70" s="55">
        <f t="shared" si="3"/>
        <v>30</v>
      </c>
      <c r="K70" s="55"/>
      <c r="L70" s="52">
        <f t="shared" si="4"/>
        <v>0</v>
      </c>
    </row>
    <row r="71" spans="1:12" ht="86.4" x14ac:dyDescent="0.3">
      <c r="A71" s="62">
        <f t="shared" si="5"/>
        <v>69</v>
      </c>
      <c r="B71" s="60" t="s">
        <v>296</v>
      </c>
      <c r="C71" s="46" t="s">
        <v>297</v>
      </c>
      <c r="D71" s="45"/>
      <c r="E71" s="45"/>
      <c r="F71" s="45" t="s">
        <v>179</v>
      </c>
      <c r="G71" s="55">
        <v>1</v>
      </c>
      <c r="H71" s="55"/>
      <c r="I71" s="55"/>
      <c r="J71" s="55">
        <f t="shared" si="3"/>
        <v>1</v>
      </c>
      <c r="K71" s="55"/>
      <c r="L71" s="52">
        <f t="shared" si="4"/>
        <v>0</v>
      </c>
    </row>
    <row r="72" spans="1:12" ht="86.4" x14ac:dyDescent="0.3">
      <c r="A72" s="62">
        <f t="shared" si="5"/>
        <v>70</v>
      </c>
      <c r="B72" s="60" t="s">
        <v>296</v>
      </c>
      <c r="C72" s="46" t="s">
        <v>298</v>
      </c>
      <c r="D72" s="45"/>
      <c r="E72" s="45"/>
      <c r="F72" s="45" t="s">
        <v>179</v>
      </c>
      <c r="G72" s="55"/>
      <c r="H72" s="55"/>
      <c r="I72" s="55">
        <v>5</v>
      </c>
      <c r="J72" s="55">
        <f t="shared" si="3"/>
        <v>5</v>
      </c>
      <c r="K72" s="55"/>
      <c r="L72" s="52">
        <f t="shared" si="4"/>
        <v>0</v>
      </c>
    </row>
    <row r="73" spans="1:12" ht="43.2" x14ac:dyDescent="0.3">
      <c r="A73" s="62">
        <f t="shared" si="5"/>
        <v>71</v>
      </c>
      <c r="B73" s="60" t="s">
        <v>299</v>
      </c>
      <c r="C73" s="46" t="s">
        <v>300</v>
      </c>
      <c r="D73" s="45"/>
      <c r="E73" s="45"/>
      <c r="F73" s="45" t="s">
        <v>179</v>
      </c>
      <c r="G73" s="55">
        <v>50</v>
      </c>
      <c r="H73" s="55">
        <v>130</v>
      </c>
      <c r="I73" s="55">
        <v>56</v>
      </c>
      <c r="J73" s="55">
        <f t="shared" si="3"/>
        <v>236</v>
      </c>
      <c r="K73" s="55"/>
      <c r="L73" s="52">
        <f t="shared" si="4"/>
        <v>0</v>
      </c>
    </row>
    <row r="74" spans="1:12" ht="28.8" x14ac:dyDescent="0.3">
      <c r="A74" s="62">
        <f t="shared" si="5"/>
        <v>72</v>
      </c>
      <c r="B74" s="60" t="s">
        <v>301</v>
      </c>
      <c r="C74" s="46" t="s">
        <v>302</v>
      </c>
      <c r="D74" s="45"/>
      <c r="E74" s="45"/>
      <c r="F74" s="45" t="s">
        <v>179</v>
      </c>
      <c r="G74" s="56">
        <v>25</v>
      </c>
      <c r="H74" s="55">
        <v>125</v>
      </c>
      <c r="I74" s="55">
        <v>45</v>
      </c>
      <c r="J74" s="55">
        <f t="shared" si="3"/>
        <v>195</v>
      </c>
      <c r="K74" s="55"/>
      <c r="L74" s="52">
        <f t="shared" si="4"/>
        <v>0</v>
      </c>
    </row>
    <row r="75" spans="1:12" ht="28.8" x14ac:dyDescent="0.3">
      <c r="A75" s="62">
        <f t="shared" si="5"/>
        <v>73</v>
      </c>
      <c r="B75" s="60" t="s">
        <v>74</v>
      </c>
      <c r="C75" s="46" t="s">
        <v>303</v>
      </c>
      <c r="D75" s="45"/>
      <c r="E75" s="45"/>
      <c r="F75" s="45" t="s">
        <v>179</v>
      </c>
      <c r="G75" s="58">
        <v>15</v>
      </c>
      <c r="H75" s="55">
        <v>85</v>
      </c>
      <c r="I75" s="55">
        <v>45</v>
      </c>
      <c r="J75" s="55">
        <f t="shared" si="3"/>
        <v>145</v>
      </c>
      <c r="K75" s="55"/>
      <c r="L75" s="52">
        <f t="shared" si="4"/>
        <v>0</v>
      </c>
    </row>
    <row r="76" spans="1:12" ht="14.4" x14ac:dyDescent="0.3">
      <c r="A76" s="62">
        <f t="shared" si="5"/>
        <v>74</v>
      </c>
      <c r="B76" s="60" t="s">
        <v>75</v>
      </c>
      <c r="C76" s="46" t="s">
        <v>304</v>
      </c>
      <c r="D76" s="45"/>
      <c r="E76" s="45"/>
      <c r="F76" s="45" t="s">
        <v>179</v>
      </c>
      <c r="G76" s="58">
        <v>15</v>
      </c>
      <c r="H76" s="55">
        <v>40</v>
      </c>
      <c r="I76" s="55">
        <v>15</v>
      </c>
      <c r="J76" s="55">
        <f t="shared" si="3"/>
        <v>70</v>
      </c>
      <c r="K76" s="55"/>
      <c r="L76" s="52">
        <f t="shared" si="4"/>
        <v>0</v>
      </c>
    </row>
    <row r="77" spans="1:12" ht="14.4" x14ac:dyDescent="0.3">
      <c r="A77" s="62">
        <f t="shared" si="5"/>
        <v>75</v>
      </c>
      <c r="B77" s="60" t="s">
        <v>76</v>
      </c>
      <c r="C77" s="46" t="s">
        <v>305</v>
      </c>
      <c r="D77" s="45"/>
      <c r="E77" s="45"/>
      <c r="F77" s="45" t="s">
        <v>179</v>
      </c>
      <c r="G77" s="58">
        <v>3</v>
      </c>
      <c r="H77" s="55">
        <v>10</v>
      </c>
      <c r="I77" s="55">
        <v>15</v>
      </c>
      <c r="J77" s="55">
        <f t="shared" si="3"/>
        <v>28</v>
      </c>
      <c r="K77" s="55"/>
      <c r="L77" s="52">
        <f t="shared" si="4"/>
        <v>0</v>
      </c>
    </row>
    <row r="78" spans="1:12" ht="28.8" x14ac:dyDescent="0.3">
      <c r="A78" s="62">
        <f t="shared" si="5"/>
        <v>76</v>
      </c>
      <c r="B78" s="60" t="s">
        <v>306</v>
      </c>
      <c r="C78" s="46" t="s">
        <v>307</v>
      </c>
      <c r="D78" s="45"/>
      <c r="E78" s="45"/>
      <c r="F78" s="45" t="s">
        <v>179</v>
      </c>
      <c r="G78" s="55"/>
      <c r="H78" s="55"/>
      <c r="I78" s="56">
        <v>2</v>
      </c>
      <c r="J78" s="55">
        <f t="shared" si="3"/>
        <v>2</v>
      </c>
      <c r="K78" s="55"/>
      <c r="L78" s="52">
        <f t="shared" si="4"/>
        <v>0</v>
      </c>
    </row>
    <row r="79" spans="1:12" ht="28.8" x14ac:dyDescent="0.3">
      <c r="A79" s="62">
        <f t="shared" si="5"/>
        <v>77</v>
      </c>
      <c r="B79" s="60" t="s">
        <v>308</v>
      </c>
      <c r="C79" s="46" t="s">
        <v>309</v>
      </c>
      <c r="D79" s="45"/>
      <c r="E79" s="45"/>
      <c r="F79" s="45" t="s">
        <v>10</v>
      </c>
      <c r="G79" s="58">
        <v>5</v>
      </c>
      <c r="H79" s="55">
        <v>5</v>
      </c>
      <c r="I79" s="55">
        <v>2</v>
      </c>
      <c r="J79" s="55">
        <f t="shared" si="3"/>
        <v>12</v>
      </c>
      <c r="K79" s="55"/>
      <c r="L79" s="52">
        <f t="shared" si="4"/>
        <v>0</v>
      </c>
    </row>
    <row r="80" spans="1:12" ht="57.6" x14ac:dyDescent="0.3">
      <c r="A80" s="62">
        <f t="shared" si="5"/>
        <v>78</v>
      </c>
      <c r="B80" s="60" t="s">
        <v>79</v>
      </c>
      <c r="C80" s="46" t="s">
        <v>310</v>
      </c>
      <c r="D80" s="45"/>
      <c r="E80" s="45"/>
      <c r="F80" s="45" t="s">
        <v>179</v>
      </c>
      <c r="G80" s="58">
        <v>3</v>
      </c>
      <c r="H80" s="55"/>
      <c r="I80" s="55"/>
      <c r="J80" s="55">
        <f t="shared" si="3"/>
        <v>3</v>
      </c>
      <c r="K80" s="55"/>
      <c r="L80" s="52">
        <f t="shared" si="4"/>
        <v>0</v>
      </c>
    </row>
    <row r="81" spans="1:12" ht="57.6" x14ac:dyDescent="0.3">
      <c r="A81" s="62">
        <f t="shared" si="5"/>
        <v>79</v>
      </c>
      <c r="B81" s="60" t="s">
        <v>80</v>
      </c>
      <c r="C81" s="46" t="s">
        <v>311</v>
      </c>
      <c r="D81" s="45"/>
      <c r="E81" s="45"/>
      <c r="F81" s="45" t="s">
        <v>179</v>
      </c>
      <c r="G81" s="58">
        <v>15</v>
      </c>
      <c r="H81" s="55"/>
      <c r="I81" s="55">
        <v>16</v>
      </c>
      <c r="J81" s="55">
        <f t="shared" si="3"/>
        <v>31</v>
      </c>
      <c r="K81" s="55"/>
      <c r="L81" s="52">
        <f t="shared" si="4"/>
        <v>0</v>
      </c>
    </row>
    <row r="82" spans="1:12" ht="28.8" x14ac:dyDescent="0.3">
      <c r="A82" s="62">
        <f t="shared" si="5"/>
        <v>80</v>
      </c>
      <c r="B82" s="60" t="s">
        <v>306</v>
      </c>
      <c r="C82" s="46" t="s">
        <v>307</v>
      </c>
      <c r="D82" s="45"/>
      <c r="E82" s="45"/>
      <c r="F82" s="45" t="s">
        <v>179</v>
      </c>
      <c r="G82" s="55"/>
      <c r="H82" s="55">
        <v>2</v>
      </c>
      <c r="I82" s="58">
        <v>2</v>
      </c>
      <c r="J82" s="55">
        <f t="shared" si="3"/>
        <v>4</v>
      </c>
      <c r="K82" s="55"/>
      <c r="L82" s="52">
        <f t="shared" si="4"/>
        <v>0</v>
      </c>
    </row>
    <row r="83" spans="1:12" ht="28.8" x14ac:dyDescent="0.3">
      <c r="A83" s="62">
        <f t="shared" si="5"/>
        <v>81</v>
      </c>
      <c r="B83" s="60" t="s">
        <v>312</v>
      </c>
      <c r="C83" s="46" t="s">
        <v>313</v>
      </c>
      <c r="D83" s="45"/>
      <c r="E83" s="45"/>
      <c r="F83" s="45" t="s">
        <v>17</v>
      </c>
      <c r="G83" s="55"/>
      <c r="H83" s="55">
        <v>24</v>
      </c>
      <c r="I83" s="55"/>
      <c r="J83" s="55">
        <f t="shared" si="3"/>
        <v>24</v>
      </c>
      <c r="K83" s="55"/>
      <c r="L83" s="52">
        <f t="shared" si="4"/>
        <v>0</v>
      </c>
    </row>
    <row r="84" spans="1:12" ht="28.8" x14ac:dyDescent="0.3">
      <c r="A84" s="62">
        <f t="shared" si="5"/>
        <v>82</v>
      </c>
      <c r="B84" s="60" t="s">
        <v>314</v>
      </c>
      <c r="C84" s="46" t="s">
        <v>315</v>
      </c>
      <c r="D84" s="45"/>
      <c r="E84" s="45"/>
      <c r="F84" s="45" t="s">
        <v>179</v>
      </c>
      <c r="G84" s="55"/>
      <c r="H84" s="55">
        <v>1</v>
      </c>
      <c r="I84" s="55"/>
      <c r="J84" s="55">
        <f t="shared" si="3"/>
        <v>1</v>
      </c>
      <c r="K84" s="55"/>
      <c r="L84" s="52">
        <f t="shared" si="4"/>
        <v>0</v>
      </c>
    </row>
    <row r="85" spans="1:12" ht="28.8" x14ac:dyDescent="0.3">
      <c r="A85" s="62">
        <f t="shared" si="5"/>
        <v>83</v>
      </c>
      <c r="B85" s="60" t="s">
        <v>316</v>
      </c>
      <c r="C85" s="46" t="s">
        <v>317</v>
      </c>
      <c r="D85" s="45"/>
      <c r="E85" s="45"/>
      <c r="F85" s="45" t="s">
        <v>179</v>
      </c>
      <c r="G85" s="55">
        <v>1</v>
      </c>
      <c r="H85" s="55"/>
      <c r="I85" s="55"/>
      <c r="J85" s="55">
        <f t="shared" si="3"/>
        <v>1</v>
      </c>
      <c r="K85" s="55"/>
      <c r="L85" s="52">
        <f t="shared" si="4"/>
        <v>0</v>
      </c>
    </row>
    <row r="86" spans="1:12" ht="43.2" x14ac:dyDescent="0.3">
      <c r="A86" s="62">
        <f t="shared" si="5"/>
        <v>84</v>
      </c>
      <c r="B86" s="60" t="s">
        <v>318</v>
      </c>
      <c r="C86" s="46" t="s">
        <v>319</v>
      </c>
      <c r="D86" s="45"/>
      <c r="E86" s="45"/>
      <c r="F86" s="45" t="s">
        <v>281</v>
      </c>
      <c r="G86" s="55"/>
      <c r="H86" s="55">
        <v>50</v>
      </c>
      <c r="I86" s="55"/>
      <c r="J86" s="55">
        <f t="shared" si="3"/>
        <v>50</v>
      </c>
      <c r="K86" s="55"/>
      <c r="L86" s="52">
        <f t="shared" si="4"/>
        <v>0</v>
      </c>
    </row>
    <row r="87" spans="1:12" ht="43.2" x14ac:dyDescent="0.3">
      <c r="A87" s="62">
        <f t="shared" si="5"/>
        <v>85</v>
      </c>
      <c r="B87" s="60" t="s">
        <v>320</v>
      </c>
      <c r="C87" s="46" t="s">
        <v>321</v>
      </c>
      <c r="D87" s="45"/>
      <c r="E87" s="45"/>
      <c r="F87" s="45" t="s">
        <v>284</v>
      </c>
      <c r="G87" s="55"/>
      <c r="H87" s="55">
        <v>6</v>
      </c>
      <c r="I87" s="55"/>
      <c r="J87" s="55">
        <f t="shared" si="3"/>
        <v>6</v>
      </c>
      <c r="K87" s="55"/>
      <c r="L87" s="52">
        <f t="shared" si="4"/>
        <v>0</v>
      </c>
    </row>
    <row r="88" spans="1:12" ht="43.2" x14ac:dyDescent="0.3">
      <c r="A88" s="62">
        <f t="shared" si="5"/>
        <v>86</v>
      </c>
      <c r="B88" s="60" t="s">
        <v>322</v>
      </c>
      <c r="C88" s="46" t="s">
        <v>323</v>
      </c>
      <c r="D88" s="45"/>
      <c r="E88" s="45"/>
      <c r="F88" s="45" t="s">
        <v>179</v>
      </c>
      <c r="G88" s="55"/>
      <c r="H88" s="55">
        <v>3</v>
      </c>
      <c r="I88" s="55"/>
      <c r="J88" s="55">
        <f t="shared" si="3"/>
        <v>3</v>
      </c>
      <c r="K88" s="55"/>
      <c r="L88" s="52">
        <f t="shared" si="4"/>
        <v>0</v>
      </c>
    </row>
    <row r="89" spans="1:12" ht="28.8" x14ac:dyDescent="0.3">
      <c r="A89" s="62">
        <f t="shared" si="5"/>
        <v>87</v>
      </c>
      <c r="B89" s="60" t="s">
        <v>324</v>
      </c>
      <c r="C89" s="46" t="s">
        <v>325</v>
      </c>
      <c r="D89" s="45"/>
      <c r="E89" s="45"/>
      <c r="F89" s="45" t="s">
        <v>179</v>
      </c>
      <c r="G89" s="55"/>
      <c r="H89" s="55">
        <v>5</v>
      </c>
      <c r="I89" s="55"/>
      <c r="J89" s="55">
        <f t="shared" si="3"/>
        <v>5</v>
      </c>
      <c r="K89" s="55"/>
      <c r="L89" s="52">
        <f t="shared" si="4"/>
        <v>0</v>
      </c>
    </row>
    <row r="90" spans="1:12" ht="273.60000000000002" x14ac:dyDescent="0.3">
      <c r="A90" s="62">
        <f t="shared" si="5"/>
        <v>88</v>
      </c>
      <c r="B90" s="60" t="s">
        <v>326</v>
      </c>
      <c r="C90" s="46" t="s">
        <v>327</v>
      </c>
      <c r="D90" s="45"/>
      <c r="E90" s="45"/>
      <c r="F90" s="45" t="s">
        <v>179</v>
      </c>
      <c r="G90" s="55"/>
      <c r="H90" s="55">
        <v>1</v>
      </c>
      <c r="I90" s="55"/>
      <c r="J90" s="55">
        <f t="shared" si="3"/>
        <v>1</v>
      </c>
      <c r="K90" s="55"/>
      <c r="L90" s="52">
        <f t="shared" si="4"/>
        <v>0</v>
      </c>
    </row>
    <row r="91" spans="1:12" ht="43.2" x14ac:dyDescent="0.3">
      <c r="A91" s="62">
        <f t="shared" si="5"/>
        <v>89</v>
      </c>
      <c r="B91" s="60" t="s">
        <v>328</v>
      </c>
      <c r="C91" s="46" t="s">
        <v>329</v>
      </c>
      <c r="D91" s="45"/>
      <c r="E91" s="45"/>
      <c r="F91" s="45" t="s">
        <v>179</v>
      </c>
      <c r="G91" s="55"/>
      <c r="H91" s="55">
        <v>34</v>
      </c>
      <c r="I91" s="55"/>
      <c r="J91" s="55">
        <f t="shared" si="3"/>
        <v>34</v>
      </c>
      <c r="K91" s="55"/>
      <c r="L91" s="52">
        <f t="shared" si="4"/>
        <v>0</v>
      </c>
    </row>
    <row r="92" spans="1:12" ht="28.8" x14ac:dyDescent="0.3">
      <c r="A92" s="62">
        <f t="shared" si="5"/>
        <v>90</v>
      </c>
      <c r="B92" s="60" t="s">
        <v>330</v>
      </c>
      <c r="C92" s="46" t="s">
        <v>331</v>
      </c>
      <c r="D92" s="45"/>
      <c r="E92" s="45"/>
      <c r="F92" s="45" t="s">
        <v>281</v>
      </c>
      <c r="G92" s="55"/>
      <c r="H92" s="55">
        <v>100</v>
      </c>
      <c r="I92" s="55"/>
      <c r="J92" s="55">
        <f t="shared" si="3"/>
        <v>100</v>
      </c>
      <c r="K92" s="55"/>
      <c r="L92" s="52">
        <f t="shared" si="4"/>
        <v>0</v>
      </c>
    </row>
    <row r="93" spans="1:12" ht="28.8" x14ac:dyDescent="0.3">
      <c r="A93" s="62">
        <f t="shared" si="5"/>
        <v>91</v>
      </c>
      <c r="B93" s="60" t="s">
        <v>332</v>
      </c>
      <c r="C93" s="46" t="s">
        <v>333</v>
      </c>
      <c r="D93" s="45"/>
      <c r="E93" s="45"/>
      <c r="F93" s="45" t="s">
        <v>179</v>
      </c>
      <c r="G93" s="55"/>
      <c r="H93" s="55">
        <v>30</v>
      </c>
      <c r="I93" s="55"/>
      <c r="J93" s="55">
        <f t="shared" si="3"/>
        <v>30</v>
      </c>
      <c r="K93" s="55"/>
      <c r="L93" s="52">
        <f t="shared" si="4"/>
        <v>0</v>
      </c>
    </row>
    <row r="94" spans="1:12" ht="28.8" x14ac:dyDescent="0.3">
      <c r="A94" s="62">
        <f t="shared" si="5"/>
        <v>92</v>
      </c>
      <c r="B94" s="60" t="s">
        <v>332</v>
      </c>
      <c r="C94" s="46" t="s">
        <v>334</v>
      </c>
      <c r="D94" s="45"/>
      <c r="E94" s="45"/>
      <c r="F94" s="45" t="s">
        <v>179</v>
      </c>
      <c r="G94" s="55"/>
      <c r="H94" s="55">
        <v>30</v>
      </c>
      <c r="I94" s="55"/>
      <c r="J94" s="55">
        <f t="shared" si="3"/>
        <v>30</v>
      </c>
      <c r="K94" s="55"/>
      <c r="L94" s="52">
        <f t="shared" si="4"/>
        <v>0</v>
      </c>
    </row>
    <row r="95" spans="1:12" ht="57.6" x14ac:dyDescent="0.3">
      <c r="A95" s="62">
        <f t="shared" si="5"/>
        <v>93</v>
      </c>
      <c r="B95" s="60" t="s">
        <v>335</v>
      </c>
      <c r="C95" s="46" t="s">
        <v>336</v>
      </c>
      <c r="D95" s="45"/>
      <c r="E95" s="45"/>
      <c r="F95" s="45" t="s">
        <v>179</v>
      </c>
      <c r="G95" s="55"/>
      <c r="H95" s="55">
        <v>17</v>
      </c>
      <c r="I95" s="55"/>
      <c r="J95" s="55">
        <f t="shared" si="3"/>
        <v>17</v>
      </c>
      <c r="K95" s="55"/>
      <c r="L95" s="52">
        <f t="shared" si="4"/>
        <v>0</v>
      </c>
    </row>
    <row r="96" spans="1:12" ht="57.6" x14ac:dyDescent="0.3">
      <c r="A96" s="62">
        <f t="shared" si="5"/>
        <v>94</v>
      </c>
      <c r="B96" s="60" t="s">
        <v>337</v>
      </c>
      <c r="C96" s="46" t="s">
        <v>338</v>
      </c>
      <c r="D96" s="45"/>
      <c r="E96" s="45"/>
      <c r="F96" s="45" t="s">
        <v>10</v>
      </c>
      <c r="G96" s="55"/>
      <c r="H96" s="55"/>
      <c r="I96" s="55">
        <v>3</v>
      </c>
      <c r="J96" s="55">
        <f t="shared" si="3"/>
        <v>3</v>
      </c>
      <c r="K96" s="55"/>
      <c r="L96" s="52">
        <f t="shared" si="4"/>
        <v>0</v>
      </c>
    </row>
    <row r="97" spans="1:12" ht="43.2" x14ac:dyDescent="0.3">
      <c r="A97" s="62">
        <f t="shared" si="5"/>
        <v>95</v>
      </c>
      <c r="B97" s="60" t="s">
        <v>339</v>
      </c>
      <c r="C97" s="46" t="s">
        <v>340</v>
      </c>
      <c r="D97" s="45"/>
      <c r="E97" s="45"/>
      <c r="F97" s="45" t="s">
        <v>341</v>
      </c>
      <c r="G97" s="55"/>
      <c r="H97" s="55"/>
      <c r="I97" s="58">
        <v>2</v>
      </c>
      <c r="J97" s="55">
        <f t="shared" si="3"/>
        <v>2</v>
      </c>
      <c r="K97" s="55"/>
      <c r="L97" s="52">
        <f t="shared" si="4"/>
        <v>0</v>
      </c>
    </row>
    <row r="98" spans="1:12" ht="57.6" x14ac:dyDescent="0.3">
      <c r="A98" s="62">
        <f t="shared" si="5"/>
        <v>96</v>
      </c>
      <c r="B98" s="60" t="s">
        <v>342</v>
      </c>
      <c r="C98" s="46" t="s">
        <v>343</v>
      </c>
      <c r="D98" s="45"/>
      <c r="E98" s="45"/>
      <c r="F98" s="45" t="s">
        <v>179</v>
      </c>
      <c r="G98" s="55"/>
      <c r="H98" s="55"/>
      <c r="I98" s="58">
        <v>3</v>
      </c>
      <c r="J98" s="55">
        <f t="shared" si="3"/>
        <v>3</v>
      </c>
      <c r="K98" s="55"/>
      <c r="L98" s="52">
        <f t="shared" si="4"/>
        <v>0</v>
      </c>
    </row>
    <row r="99" spans="1:12" ht="158.4" x14ac:dyDescent="0.3">
      <c r="A99" s="62">
        <f t="shared" si="5"/>
        <v>97</v>
      </c>
      <c r="B99" s="60" t="s">
        <v>344</v>
      </c>
      <c r="C99" s="46" t="s">
        <v>345</v>
      </c>
      <c r="D99" s="45"/>
      <c r="E99" s="45"/>
      <c r="F99" s="45" t="s">
        <v>179</v>
      </c>
      <c r="G99" s="55"/>
      <c r="H99" s="55"/>
      <c r="I99" s="58">
        <v>3</v>
      </c>
      <c r="J99" s="55">
        <f t="shared" si="3"/>
        <v>3</v>
      </c>
      <c r="K99" s="55"/>
      <c r="L99" s="52">
        <f t="shared" si="4"/>
        <v>0</v>
      </c>
    </row>
    <row r="100" spans="1:12" ht="72" x14ac:dyDescent="0.3">
      <c r="A100" s="62">
        <f t="shared" si="5"/>
        <v>98</v>
      </c>
      <c r="B100" s="60" t="s">
        <v>346</v>
      </c>
      <c r="C100" s="46" t="s">
        <v>347</v>
      </c>
      <c r="D100" s="45"/>
      <c r="E100" s="45"/>
      <c r="F100" s="45" t="s">
        <v>179</v>
      </c>
      <c r="G100" s="55"/>
      <c r="H100" s="55">
        <v>20</v>
      </c>
      <c r="I100" s="55"/>
      <c r="J100" s="55">
        <f t="shared" si="3"/>
        <v>20</v>
      </c>
      <c r="K100" s="55"/>
      <c r="L100" s="52">
        <f t="shared" si="4"/>
        <v>0</v>
      </c>
    </row>
    <row r="101" spans="1:12" ht="57.6" x14ac:dyDescent="0.3">
      <c r="A101" s="62">
        <f t="shared" si="5"/>
        <v>99</v>
      </c>
      <c r="B101" s="60" t="s">
        <v>348</v>
      </c>
      <c r="C101" s="46" t="s">
        <v>349</v>
      </c>
      <c r="D101" s="45"/>
      <c r="E101" s="45"/>
      <c r="F101" s="45" t="s">
        <v>179</v>
      </c>
      <c r="G101" s="55"/>
      <c r="H101" s="55">
        <v>2</v>
      </c>
      <c r="I101" s="55"/>
      <c r="J101" s="55">
        <f t="shared" si="3"/>
        <v>2</v>
      </c>
      <c r="K101" s="55"/>
      <c r="L101" s="52">
        <f t="shared" si="4"/>
        <v>0</v>
      </c>
    </row>
    <row r="102" spans="1:12" ht="316.8" x14ac:dyDescent="0.3">
      <c r="A102" s="62">
        <f t="shared" si="5"/>
        <v>100</v>
      </c>
      <c r="B102" s="60" t="s">
        <v>350</v>
      </c>
      <c r="C102" s="46" t="s">
        <v>351</v>
      </c>
      <c r="D102" s="45"/>
      <c r="E102" s="45"/>
      <c r="F102" s="45" t="s">
        <v>179</v>
      </c>
      <c r="G102" s="55"/>
      <c r="H102" s="55">
        <v>5</v>
      </c>
      <c r="I102" s="55"/>
      <c r="J102" s="55">
        <f t="shared" si="3"/>
        <v>5</v>
      </c>
      <c r="K102" s="55"/>
      <c r="L102" s="52">
        <f t="shared" si="4"/>
        <v>0</v>
      </c>
    </row>
    <row r="103" spans="1:12" ht="57.6" x14ac:dyDescent="0.3">
      <c r="A103" s="62">
        <f t="shared" si="5"/>
        <v>101</v>
      </c>
      <c r="B103" s="60" t="s">
        <v>352</v>
      </c>
      <c r="C103" s="46" t="s">
        <v>353</v>
      </c>
      <c r="D103" s="45"/>
      <c r="E103" s="45"/>
      <c r="F103" s="45" t="s">
        <v>179</v>
      </c>
      <c r="G103" s="55"/>
      <c r="H103" s="55">
        <v>10</v>
      </c>
      <c r="I103" s="55"/>
      <c r="J103" s="55">
        <f t="shared" si="3"/>
        <v>10</v>
      </c>
      <c r="K103" s="55"/>
      <c r="L103" s="52">
        <f t="shared" si="4"/>
        <v>0</v>
      </c>
    </row>
    <row r="104" spans="1:12" ht="28.8" x14ac:dyDescent="0.3">
      <c r="A104" s="62">
        <f t="shared" si="5"/>
        <v>102</v>
      </c>
      <c r="B104" s="60" t="s">
        <v>354</v>
      </c>
      <c r="C104" s="46" t="s">
        <v>355</v>
      </c>
      <c r="D104" s="45"/>
      <c r="E104" s="45"/>
      <c r="F104" s="45" t="s">
        <v>179</v>
      </c>
      <c r="G104" s="55"/>
      <c r="H104" s="55">
        <v>2</v>
      </c>
      <c r="I104" s="55"/>
      <c r="J104" s="55">
        <f t="shared" si="3"/>
        <v>2</v>
      </c>
      <c r="K104" s="55"/>
      <c r="L104" s="52">
        <f t="shared" si="4"/>
        <v>0</v>
      </c>
    </row>
    <row r="105" spans="1:12" ht="28.8" x14ac:dyDescent="0.3">
      <c r="A105" s="62">
        <f t="shared" si="5"/>
        <v>103</v>
      </c>
      <c r="B105" s="60" t="s">
        <v>356</v>
      </c>
      <c r="C105" s="46" t="s">
        <v>357</v>
      </c>
      <c r="D105" s="45"/>
      <c r="E105" s="45"/>
      <c r="F105" s="45" t="s">
        <v>179</v>
      </c>
      <c r="G105" s="55"/>
      <c r="H105" s="58">
        <v>40</v>
      </c>
      <c r="I105" s="55"/>
      <c r="J105" s="55">
        <f t="shared" si="3"/>
        <v>40</v>
      </c>
      <c r="K105" s="55"/>
      <c r="L105" s="52">
        <f t="shared" si="4"/>
        <v>0</v>
      </c>
    </row>
    <row r="106" spans="1:12" ht="28.8" x14ac:dyDescent="0.3">
      <c r="A106" s="62">
        <f t="shared" si="5"/>
        <v>104</v>
      </c>
      <c r="B106" s="60" t="s">
        <v>356</v>
      </c>
      <c r="C106" s="46" t="s">
        <v>358</v>
      </c>
      <c r="D106" s="45"/>
      <c r="E106" s="45"/>
      <c r="F106" s="45" t="s">
        <v>179</v>
      </c>
      <c r="G106" s="55"/>
      <c r="H106" s="58">
        <v>35</v>
      </c>
      <c r="I106" s="55"/>
      <c r="J106" s="55">
        <f t="shared" si="3"/>
        <v>35</v>
      </c>
      <c r="K106" s="55"/>
      <c r="L106" s="52">
        <f t="shared" si="4"/>
        <v>0</v>
      </c>
    </row>
    <row r="107" spans="1:12" ht="28.8" x14ac:dyDescent="0.3">
      <c r="A107" s="62">
        <f t="shared" si="5"/>
        <v>105</v>
      </c>
      <c r="B107" s="60" t="s">
        <v>359</v>
      </c>
      <c r="C107" s="46" t="s">
        <v>360</v>
      </c>
      <c r="D107" s="45"/>
      <c r="E107" s="45"/>
      <c r="F107" s="45" t="s">
        <v>341</v>
      </c>
      <c r="G107" s="55"/>
      <c r="H107" s="56">
        <v>6</v>
      </c>
      <c r="I107" s="55"/>
      <c r="J107" s="55">
        <f t="shared" si="3"/>
        <v>6</v>
      </c>
      <c r="K107" s="55"/>
      <c r="L107" s="52">
        <f t="shared" si="4"/>
        <v>0</v>
      </c>
    </row>
    <row r="108" spans="1:12" ht="28.8" x14ac:dyDescent="0.3">
      <c r="A108" s="62">
        <f t="shared" si="5"/>
        <v>106</v>
      </c>
      <c r="B108" s="60" t="s">
        <v>361</v>
      </c>
      <c r="C108" s="46" t="s">
        <v>362</v>
      </c>
      <c r="D108" s="45"/>
      <c r="E108" s="45"/>
      <c r="F108" s="45" t="s">
        <v>179</v>
      </c>
      <c r="G108" s="55"/>
      <c r="H108" s="58">
        <v>13</v>
      </c>
      <c r="I108" s="55"/>
      <c r="J108" s="55">
        <f t="shared" si="3"/>
        <v>13</v>
      </c>
      <c r="K108" s="55"/>
      <c r="L108" s="52">
        <f t="shared" si="4"/>
        <v>0</v>
      </c>
    </row>
    <row r="109" spans="1:12" ht="28.8" x14ac:dyDescent="0.3">
      <c r="A109" s="62">
        <f t="shared" si="5"/>
        <v>107</v>
      </c>
      <c r="B109" s="60" t="s">
        <v>363</v>
      </c>
      <c r="C109" s="46" t="s">
        <v>364</v>
      </c>
      <c r="D109" s="45"/>
      <c r="E109" s="45"/>
      <c r="F109" s="45" t="s">
        <v>179</v>
      </c>
      <c r="G109" s="55"/>
      <c r="H109" s="58">
        <v>25</v>
      </c>
      <c r="I109" s="55"/>
      <c r="J109" s="55">
        <f t="shared" si="3"/>
        <v>25</v>
      </c>
      <c r="K109" s="55"/>
      <c r="L109" s="52">
        <f t="shared" si="4"/>
        <v>0</v>
      </c>
    </row>
    <row r="110" spans="1:12" ht="273.60000000000002" x14ac:dyDescent="0.3">
      <c r="A110" s="62">
        <f t="shared" si="5"/>
        <v>108</v>
      </c>
      <c r="B110" s="60" t="s">
        <v>365</v>
      </c>
      <c r="C110" s="46" t="s">
        <v>366</v>
      </c>
      <c r="D110" s="45"/>
      <c r="E110" s="45"/>
      <c r="F110" s="45" t="s">
        <v>179</v>
      </c>
      <c r="G110" s="55"/>
      <c r="H110" s="58">
        <v>38</v>
      </c>
      <c r="I110" s="55"/>
      <c r="J110" s="55">
        <f t="shared" si="3"/>
        <v>38</v>
      </c>
      <c r="K110" s="55"/>
      <c r="L110" s="52">
        <f t="shared" si="4"/>
        <v>0</v>
      </c>
    </row>
    <row r="111" spans="1:12" ht="28.8" x14ac:dyDescent="0.3">
      <c r="A111" s="62">
        <f t="shared" si="5"/>
        <v>109</v>
      </c>
      <c r="B111" s="60" t="s">
        <v>367</v>
      </c>
      <c r="C111" s="46" t="s">
        <v>368</v>
      </c>
      <c r="D111" s="45"/>
      <c r="E111" s="45"/>
      <c r="F111" s="45" t="s">
        <v>179</v>
      </c>
      <c r="G111" s="55"/>
      <c r="H111" s="58">
        <v>38</v>
      </c>
      <c r="I111" s="55"/>
      <c r="J111" s="55">
        <f t="shared" si="3"/>
        <v>38</v>
      </c>
      <c r="K111" s="55"/>
      <c r="L111" s="52">
        <f t="shared" si="4"/>
        <v>0</v>
      </c>
    </row>
    <row r="112" spans="1:12" ht="28.8" x14ac:dyDescent="0.3">
      <c r="A112" s="62">
        <f t="shared" si="5"/>
        <v>110</v>
      </c>
      <c r="B112" s="60" t="s">
        <v>369</v>
      </c>
      <c r="C112" s="46" t="s">
        <v>370</v>
      </c>
      <c r="D112" s="45"/>
      <c r="E112" s="45"/>
      <c r="F112" s="45" t="s">
        <v>179</v>
      </c>
      <c r="G112" s="55"/>
      <c r="H112" s="58">
        <v>2</v>
      </c>
      <c r="I112" s="55"/>
      <c r="J112" s="55">
        <f t="shared" si="3"/>
        <v>2</v>
      </c>
      <c r="K112" s="55"/>
      <c r="L112" s="52">
        <f t="shared" si="4"/>
        <v>0</v>
      </c>
    </row>
    <row r="113" spans="1:12" ht="14.4" x14ac:dyDescent="0.3">
      <c r="A113" s="62">
        <f t="shared" si="5"/>
        <v>111</v>
      </c>
      <c r="B113" s="60" t="s">
        <v>371</v>
      </c>
      <c r="C113" s="46" t="s">
        <v>372</v>
      </c>
      <c r="D113" s="45"/>
      <c r="E113" s="45"/>
      <c r="F113" s="45" t="s">
        <v>179</v>
      </c>
      <c r="G113" s="55"/>
      <c r="H113" s="58">
        <v>5</v>
      </c>
      <c r="I113" s="55"/>
      <c r="J113" s="55">
        <f t="shared" si="3"/>
        <v>5</v>
      </c>
      <c r="K113" s="55"/>
      <c r="L113" s="52">
        <f t="shared" si="4"/>
        <v>0</v>
      </c>
    </row>
    <row r="114" spans="1:12" ht="86.4" x14ac:dyDescent="0.3">
      <c r="A114" s="62">
        <f t="shared" si="5"/>
        <v>112</v>
      </c>
      <c r="B114" s="60" t="s">
        <v>373</v>
      </c>
      <c r="C114" s="46" t="s">
        <v>374</v>
      </c>
      <c r="D114" s="45"/>
      <c r="E114" s="45"/>
      <c r="F114" s="45" t="s">
        <v>199</v>
      </c>
      <c r="G114" s="55"/>
      <c r="H114" s="58">
        <v>30</v>
      </c>
      <c r="I114" s="55"/>
      <c r="J114" s="55">
        <f t="shared" si="3"/>
        <v>30</v>
      </c>
      <c r="K114" s="55"/>
      <c r="L114" s="52">
        <f t="shared" si="4"/>
        <v>0</v>
      </c>
    </row>
    <row r="115" spans="1:12" ht="28.8" x14ac:dyDescent="0.3">
      <c r="A115" s="62">
        <f t="shared" si="5"/>
        <v>113</v>
      </c>
      <c r="B115" s="60" t="s">
        <v>375</v>
      </c>
      <c r="C115" s="46" t="s">
        <v>376</v>
      </c>
      <c r="D115" s="45"/>
      <c r="E115" s="45"/>
      <c r="F115" s="45" t="s">
        <v>199</v>
      </c>
      <c r="G115" s="55"/>
      <c r="H115" s="58">
        <v>10</v>
      </c>
      <c r="I115" s="55"/>
      <c r="J115" s="55">
        <f t="shared" si="3"/>
        <v>10</v>
      </c>
      <c r="K115" s="55"/>
      <c r="L115" s="52">
        <f t="shared" si="4"/>
        <v>0</v>
      </c>
    </row>
    <row r="116" spans="1:12" ht="14.4" x14ac:dyDescent="0.3">
      <c r="A116" s="62">
        <f t="shared" si="5"/>
        <v>114</v>
      </c>
      <c r="B116" s="60" t="s">
        <v>371</v>
      </c>
      <c r="C116" s="46" t="s">
        <v>377</v>
      </c>
      <c r="D116" s="45"/>
      <c r="E116" s="45"/>
      <c r="F116" s="45" t="s">
        <v>179</v>
      </c>
      <c r="G116" s="55"/>
      <c r="H116" s="58">
        <v>5</v>
      </c>
      <c r="I116" s="55"/>
      <c r="J116" s="55">
        <f t="shared" si="3"/>
        <v>5</v>
      </c>
      <c r="K116" s="55"/>
      <c r="L116" s="52">
        <f t="shared" si="4"/>
        <v>0</v>
      </c>
    </row>
    <row r="117" spans="1:12" ht="14.4" x14ac:dyDescent="0.3">
      <c r="A117" s="62">
        <f t="shared" si="5"/>
        <v>115</v>
      </c>
      <c r="B117" s="60" t="s">
        <v>378</v>
      </c>
      <c r="C117" s="46" t="s">
        <v>379</v>
      </c>
      <c r="D117" s="45"/>
      <c r="E117" s="45"/>
      <c r="F117" s="45" t="s">
        <v>179</v>
      </c>
      <c r="G117" s="55"/>
      <c r="H117" s="58">
        <v>80</v>
      </c>
      <c r="I117" s="55"/>
      <c r="J117" s="55">
        <f t="shared" si="3"/>
        <v>80</v>
      </c>
      <c r="K117" s="55"/>
      <c r="L117" s="52">
        <f t="shared" si="4"/>
        <v>0</v>
      </c>
    </row>
    <row r="118" spans="1:12" ht="72" x14ac:dyDescent="0.3">
      <c r="A118" s="62">
        <f t="shared" si="5"/>
        <v>116</v>
      </c>
      <c r="B118" s="60" t="s">
        <v>380</v>
      </c>
      <c r="C118" s="46" t="s">
        <v>381</v>
      </c>
      <c r="D118" s="45"/>
      <c r="E118" s="45"/>
      <c r="F118" s="45" t="s">
        <v>179</v>
      </c>
      <c r="G118" s="55">
        <v>80</v>
      </c>
      <c r="H118" s="55">
        <v>100</v>
      </c>
      <c r="I118" s="55"/>
      <c r="J118" s="55">
        <f t="shared" si="3"/>
        <v>180</v>
      </c>
      <c r="K118" s="55"/>
      <c r="L118" s="52">
        <f t="shared" si="4"/>
        <v>0</v>
      </c>
    </row>
    <row r="119" spans="1:12" ht="72" x14ac:dyDescent="0.3">
      <c r="A119" s="62">
        <f t="shared" si="5"/>
        <v>117</v>
      </c>
      <c r="B119" s="60" t="s">
        <v>382</v>
      </c>
      <c r="C119" s="46" t="s">
        <v>383</v>
      </c>
      <c r="D119" s="45"/>
      <c r="E119" s="45"/>
      <c r="F119" s="45" t="s">
        <v>179</v>
      </c>
      <c r="G119" s="55">
        <v>20</v>
      </c>
      <c r="H119" s="55"/>
      <c r="I119" s="55"/>
      <c r="J119" s="55">
        <f t="shared" si="3"/>
        <v>20</v>
      </c>
      <c r="K119" s="55"/>
      <c r="L119" s="52">
        <f t="shared" si="4"/>
        <v>0</v>
      </c>
    </row>
    <row r="120" spans="1:12" ht="57.6" x14ac:dyDescent="0.3">
      <c r="A120" s="62">
        <f t="shared" si="5"/>
        <v>118</v>
      </c>
      <c r="B120" s="60" t="s">
        <v>384</v>
      </c>
      <c r="C120" s="46" t="s">
        <v>385</v>
      </c>
      <c r="D120" s="45"/>
      <c r="E120" s="45"/>
      <c r="F120" s="45" t="s">
        <v>179</v>
      </c>
      <c r="G120" s="55">
        <v>65</v>
      </c>
      <c r="H120" s="55">
        <v>45</v>
      </c>
      <c r="I120" s="55">
        <v>100</v>
      </c>
      <c r="J120" s="55">
        <f t="shared" si="3"/>
        <v>210</v>
      </c>
      <c r="K120" s="55"/>
      <c r="L120" s="52">
        <f t="shared" si="4"/>
        <v>0</v>
      </c>
    </row>
    <row r="121" spans="1:12" ht="72" x14ac:dyDescent="0.3">
      <c r="A121" s="62">
        <f t="shared" si="5"/>
        <v>119</v>
      </c>
      <c r="B121" s="60" t="s">
        <v>380</v>
      </c>
      <c r="C121" s="46" t="s">
        <v>386</v>
      </c>
      <c r="D121" s="45"/>
      <c r="E121" s="45"/>
      <c r="F121" s="45" t="s">
        <v>179</v>
      </c>
      <c r="G121" s="55"/>
      <c r="H121" s="55">
        <v>50</v>
      </c>
      <c r="I121" s="55"/>
      <c r="J121" s="55">
        <f t="shared" si="3"/>
        <v>50</v>
      </c>
      <c r="K121" s="55"/>
      <c r="L121" s="52">
        <f t="shared" si="4"/>
        <v>0</v>
      </c>
    </row>
    <row r="122" spans="1:12" ht="72" x14ac:dyDescent="0.3">
      <c r="A122" s="62">
        <f t="shared" si="5"/>
        <v>120</v>
      </c>
      <c r="B122" s="60" t="s">
        <v>380</v>
      </c>
      <c r="C122" s="46" t="s">
        <v>387</v>
      </c>
      <c r="D122" s="45"/>
      <c r="E122" s="45"/>
      <c r="F122" s="45" t="s">
        <v>179</v>
      </c>
      <c r="G122" s="55"/>
      <c r="H122" s="55">
        <v>30</v>
      </c>
      <c r="I122" s="55"/>
      <c r="J122" s="55">
        <f t="shared" si="3"/>
        <v>30</v>
      </c>
      <c r="K122" s="55"/>
      <c r="L122" s="52">
        <f t="shared" si="4"/>
        <v>0</v>
      </c>
    </row>
    <row r="123" spans="1:12" ht="72" x14ac:dyDescent="0.3">
      <c r="A123" s="62">
        <f t="shared" si="5"/>
        <v>121</v>
      </c>
      <c r="B123" s="60" t="s">
        <v>382</v>
      </c>
      <c r="C123" s="46" t="s">
        <v>383</v>
      </c>
      <c r="D123" s="45"/>
      <c r="E123" s="45"/>
      <c r="F123" s="45" t="s">
        <v>179</v>
      </c>
      <c r="G123" s="55"/>
      <c r="H123" s="55">
        <v>20</v>
      </c>
      <c r="I123" s="55"/>
      <c r="J123" s="55">
        <f t="shared" si="3"/>
        <v>20</v>
      </c>
      <c r="K123" s="55"/>
      <c r="L123" s="52">
        <f t="shared" si="4"/>
        <v>0</v>
      </c>
    </row>
    <row r="124" spans="1:12" ht="43.2" x14ac:dyDescent="0.3">
      <c r="A124" s="62">
        <f t="shared" si="5"/>
        <v>122</v>
      </c>
      <c r="B124" s="60" t="s">
        <v>388</v>
      </c>
      <c r="C124" s="46" t="s">
        <v>389</v>
      </c>
      <c r="D124" s="45"/>
      <c r="E124" s="45"/>
      <c r="F124" s="45" t="s">
        <v>179</v>
      </c>
      <c r="G124" s="55"/>
      <c r="H124" s="55">
        <v>20</v>
      </c>
      <c r="I124" s="55"/>
      <c r="J124" s="55">
        <f t="shared" si="3"/>
        <v>20</v>
      </c>
      <c r="K124" s="55"/>
      <c r="L124" s="52">
        <f t="shared" si="4"/>
        <v>0</v>
      </c>
    </row>
    <row r="125" spans="1:12" ht="28.8" x14ac:dyDescent="0.3">
      <c r="A125" s="62">
        <f t="shared" si="5"/>
        <v>123</v>
      </c>
      <c r="B125" s="60" t="s">
        <v>390</v>
      </c>
      <c r="C125" s="46" t="s">
        <v>391</v>
      </c>
      <c r="D125" s="45"/>
      <c r="E125" s="45"/>
      <c r="F125" s="45" t="s">
        <v>10</v>
      </c>
      <c r="G125" s="55"/>
      <c r="H125" s="55">
        <v>3</v>
      </c>
      <c r="I125" s="55"/>
      <c r="J125" s="55">
        <f t="shared" si="3"/>
        <v>3</v>
      </c>
      <c r="K125" s="55"/>
      <c r="L125" s="52">
        <f t="shared" si="4"/>
        <v>0</v>
      </c>
    </row>
    <row r="126" spans="1:12" ht="43.2" x14ac:dyDescent="0.3">
      <c r="A126" s="62">
        <f t="shared" si="5"/>
        <v>124</v>
      </c>
      <c r="B126" s="60" t="s">
        <v>392</v>
      </c>
      <c r="C126" s="46" t="s">
        <v>393</v>
      </c>
      <c r="D126" s="45"/>
      <c r="E126" s="45"/>
      <c r="F126" s="45" t="s">
        <v>179</v>
      </c>
      <c r="G126" s="55"/>
      <c r="H126" s="55">
        <v>6</v>
      </c>
      <c r="I126" s="55"/>
      <c r="J126" s="55">
        <f t="shared" si="3"/>
        <v>6</v>
      </c>
      <c r="K126" s="55"/>
      <c r="L126" s="52">
        <f t="shared" si="4"/>
        <v>0</v>
      </c>
    </row>
    <row r="127" spans="1:12" ht="14.4" x14ac:dyDescent="0.3">
      <c r="A127" s="62">
        <f t="shared" si="5"/>
        <v>125</v>
      </c>
      <c r="B127" s="60" t="s">
        <v>394</v>
      </c>
      <c r="C127" s="46" t="s">
        <v>395</v>
      </c>
      <c r="D127" s="45"/>
      <c r="E127" s="45"/>
      <c r="F127" s="45" t="s">
        <v>179</v>
      </c>
      <c r="G127" s="55">
        <v>75</v>
      </c>
      <c r="H127" s="55"/>
      <c r="I127" s="55"/>
      <c r="J127" s="55">
        <f t="shared" si="3"/>
        <v>75</v>
      </c>
      <c r="K127" s="55"/>
      <c r="L127" s="52">
        <f t="shared" si="4"/>
        <v>0</v>
      </c>
    </row>
    <row r="128" spans="1:12" ht="43.2" x14ac:dyDescent="0.3">
      <c r="A128" s="62">
        <f t="shared" si="5"/>
        <v>126</v>
      </c>
      <c r="B128" s="60" t="s">
        <v>394</v>
      </c>
      <c r="C128" s="46" t="s">
        <v>396</v>
      </c>
      <c r="D128" s="45"/>
      <c r="E128" s="45"/>
      <c r="F128" s="45" t="s">
        <v>179</v>
      </c>
      <c r="G128" s="55"/>
      <c r="H128" s="55">
        <v>40</v>
      </c>
      <c r="I128" s="55"/>
      <c r="J128" s="55">
        <f t="shared" si="3"/>
        <v>40</v>
      </c>
      <c r="K128" s="55"/>
      <c r="L128" s="52">
        <f t="shared" si="4"/>
        <v>0</v>
      </c>
    </row>
    <row r="129" spans="1:12" ht="14.4" x14ac:dyDescent="0.3">
      <c r="A129" s="62">
        <f t="shared" si="5"/>
        <v>127</v>
      </c>
      <c r="B129" s="60" t="s">
        <v>397</v>
      </c>
      <c r="C129" s="46" t="s">
        <v>398</v>
      </c>
      <c r="D129" s="45"/>
      <c r="E129" s="45"/>
      <c r="F129" s="45" t="s">
        <v>179</v>
      </c>
      <c r="G129" s="55"/>
      <c r="H129" s="55">
        <v>40</v>
      </c>
      <c r="I129" s="55"/>
      <c r="J129" s="55">
        <f t="shared" si="3"/>
        <v>40</v>
      </c>
      <c r="K129" s="55"/>
      <c r="L129" s="52">
        <f t="shared" si="4"/>
        <v>0</v>
      </c>
    </row>
    <row r="130" spans="1:12" ht="43.2" x14ac:dyDescent="0.3">
      <c r="A130" s="62">
        <f t="shared" si="5"/>
        <v>128</v>
      </c>
      <c r="B130" s="60" t="s">
        <v>88</v>
      </c>
      <c r="C130" s="46" t="s">
        <v>399</v>
      </c>
      <c r="D130" s="45"/>
      <c r="E130" s="45"/>
      <c r="F130" s="45" t="s">
        <v>179</v>
      </c>
      <c r="G130" s="55">
        <v>15</v>
      </c>
      <c r="H130" s="55">
        <v>12</v>
      </c>
      <c r="I130" s="55"/>
      <c r="J130" s="55">
        <f t="shared" si="3"/>
        <v>27</v>
      </c>
      <c r="K130" s="55"/>
      <c r="L130" s="52">
        <f t="shared" si="4"/>
        <v>0</v>
      </c>
    </row>
    <row r="131" spans="1:12" ht="43.2" x14ac:dyDescent="0.3">
      <c r="A131" s="62">
        <f t="shared" si="5"/>
        <v>129</v>
      </c>
      <c r="B131" s="60" t="s">
        <v>400</v>
      </c>
      <c r="C131" s="46" t="s">
        <v>401</v>
      </c>
      <c r="D131" s="45"/>
      <c r="E131" s="45"/>
      <c r="F131" s="45" t="s">
        <v>179</v>
      </c>
      <c r="G131" s="55">
        <v>12</v>
      </c>
      <c r="H131" s="55">
        <v>6</v>
      </c>
      <c r="I131" s="55"/>
      <c r="J131" s="55">
        <f t="shared" ref="J131:J194" si="6">SUM(G131,H131,I131)</f>
        <v>18</v>
      </c>
      <c r="K131" s="55"/>
      <c r="L131" s="52">
        <f t="shared" si="4"/>
        <v>0</v>
      </c>
    </row>
    <row r="132" spans="1:12" ht="28.8" x14ac:dyDescent="0.3">
      <c r="A132" s="62">
        <f t="shared" si="5"/>
        <v>130</v>
      </c>
      <c r="B132" s="60" t="s">
        <v>91</v>
      </c>
      <c r="C132" s="46" t="s">
        <v>402</v>
      </c>
      <c r="D132" s="45"/>
      <c r="E132" s="45"/>
      <c r="F132" s="45" t="s">
        <v>179</v>
      </c>
      <c r="G132" s="55">
        <v>10</v>
      </c>
      <c r="H132" s="55">
        <v>6</v>
      </c>
      <c r="I132" s="55"/>
      <c r="J132" s="55">
        <f t="shared" si="6"/>
        <v>16</v>
      </c>
      <c r="K132" s="55"/>
      <c r="L132" s="52">
        <f t="shared" ref="L132:L195" si="7">J132*K132</f>
        <v>0</v>
      </c>
    </row>
    <row r="133" spans="1:12" ht="28.8" x14ac:dyDescent="0.3">
      <c r="A133" s="62">
        <f t="shared" ref="A133:A198" si="8">A132+1</f>
        <v>131</v>
      </c>
      <c r="B133" s="60" t="s">
        <v>94</v>
      </c>
      <c r="C133" s="46" t="s">
        <v>403</v>
      </c>
      <c r="D133" s="45"/>
      <c r="E133" s="45"/>
      <c r="F133" s="45" t="s">
        <v>179</v>
      </c>
      <c r="G133" s="58">
        <v>65</v>
      </c>
      <c r="H133" s="55">
        <v>22</v>
      </c>
      <c r="I133" s="55">
        <v>125</v>
      </c>
      <c r="J133" s="55">
        <f t="shared" si="6"/>
        <v>212</v>
      </c>
      <c r="K133" s="55"/>
      <c r="L133" s="52">
        <f t="shared" si="7"/>
        <v>0</v>
      </c>
    </row>
    <row r="134" spans="1:12" ht="72" x14ac:dyDescent="0.3">
      <c r="A134" s="62">
        <f t="shared" si="8"/>
        <v>132</v>
      </c>
      <c r="B134" s="60" t="s">
        <v>404</v>
      </c>
      <c r="C134" s="46" t="s">
        <v>405</v>
      </c>
      <c r="D134" s="45"/>
      <c r="E134" s="45"/>
      <c r="F134" s="45"/>
      <c r="G134" s="56"/>
      <c r="H134" s="55"/>
      <c r="I134" s="55">
        <v>25</v>
      </c>
      <c r="J134" s="55">
        <f t="shared" si="6"/>
        <v>25</v>
      </c>
      <c r="K134" s="55"/>
      <c r="L134" s="52">
        <f t="shared" si="7"/>
        <v>0</v>
      </c>
    </row>
    <row r="135" spans="1:12" ht="28.8" x14ac:dyDescent="0.3">
      <c r="A135" s="62">
        <f t="shared" si="8"/>
        <v>133</v>
      </c>
      <c r="B135" s="60" t="s">
        <v>406</v>
      </c>
      <c r="C135" s="46" t="s">
        <v>407</v>
      </c>
      <c r="D135" s="45"/>
      <c r="E135" s="45"/>
      <c r="F135" s="45" t="s">
        <v>179</v>
      </c>
      <c r="G135" s="58">
        <v>40</v>
      </c>
      <c r="H135" s="55">
        <v>13</v>
      </c>
      <c r="I135" s="55">
        <v>40</v>
      </c>
      <c r="J135" s="55">
        <f t="shared" si="6"/>
        <v>93</v>
      </c>
      <c r="K135" s="55"/>
      <c r="L135" s="52">
        <f t="shared" si="7"/>
        <v>0</v>
      </c>
    </row>
    <row r="136" spans="1:12" ht="28.8" x14ac:dyDescent="0.3">
      <c r="A136" s="62">
        <f t="shared" si="8"/>
        <v>134</v>
      </c>
      <c r="B136" s="60" t="s">
        <v>408</v>
      </c>
      <c r="C136" s="46" t="s">
        <v>407</v>
      </c>
      <c r="D136" s="45"/>
      <c r="E136" s="45"/>
      <c r="F136" s="45" t="s">
        <v>166</v>
      </c>
      <c r="G136" s="56"/>
      <c r="H136" s="55">
        <v>5</v>
      </c>
      <c r="I136" s="55"/>
      <c r="J136" s="55">
        <f t="shared" si="6"/>
        <v>5</v>
      </c>
      <c r="K136" s="55"/>
      <c r="L136" s="52">
        <f t="shared" si="7"/>
        <v>0</v>
      </c>
    </row>
    <row r="137" spans="1:12" ht="28.8" x14ac:dyDescent="0.3">
      <c r="A137" s="62">
        <f t="shared" si="8"/>
        <v>135</v>
      </c>
      <c r="B137" s="60" t="s">
        <v>96</v>
      </c>
      <c r="C137" s="46" t="s">
        <v>409</v>
      </c>
      <c r="D137" s="45"/>
      <c r="E137" s="45"/>
      <c r="F137" s="45" t="s">
        <v>10</v>
      </c>
      <c r="G137" s="58">
        <v>10</v>
      </c>
      <c r="H137" s="55">
        <v>5</v>
      </c>
      <c r="I137" s="55">
        <v>24</v>
      </c>
      <c r="J137" s="55">
        <f t="shared" si="6"/>
        <v>39</v>
      </c>
      <c r="K137" s="55"/>
      <c r="L137" s="52">
        <f t="shared" si="7"/>
        <v>0</v>
      </c>
    </row>
    <row r="138" spans="1:12" ht="72" x14ac:dyDescent="0.3">
      <c r="A138" s="62">
        <f t="shared" si="8"/>
        <v>136</v>
      </c>
      <c r="B138" s="60" t="s">
        <v>410</v>
      </c>
      <c r="C138" s="46" t="s">
        <v>411</v>
      </c>
      <c r="D138" s="45"/>
      <c r="E138" s="45"/>
      <c r="F138" s="45" t="s">
        <v>176</v>
      </c>
      <c r="G138" s="56"/>
      <c r="H138" s="55"/>
      <c r="I138" s="55">
        <v>8</v>
      </c>
      <c r="J138" s="55">
        <f t="shared" si="6"/>
        <v>8</v>
      </c>
      <c r="K138" s="55"/>
      <c r="L138" s="52">
        <f t="shared" si="7"/>
        <v>0</v>
      </c>
    </row>
    <row r="139" spans="1:12" ht="57.6" x14ac:dyDescent="0.3">
      <c r="A139" s="62">
        <f t="shared" si="8"/>
        <v>137</v>
      </c>
      <c r="B139" s="60" t="s">
        <v>412</v>
      </c>
      <c r="C139" s="46" t="s">
        <v>413</v>
      </c>
      <c r="D139" s="45"/>
      <c r="E139" s="45"/>
      <c r="F139" s="45" t="s">
        <v>179</v>
      </c>
      <c r="G139" s="58">
        <v>50</v>
      </c>
      <c r="H139" s="55"/>
      <c r="I139" s="55">
        <v>50</v>
      </c>
      <c r="J139" s="55">
        <f t="shared" si="6"/>
        <v>100</v>
      </c>
      <c r="K139" s="55"/>
      <c r="L139" s="52">
        <f t="shared" si="7"/>
        <v>0</v>
      </c>
    </row>
    <row r="140" spans="1:12" ht="43.2" x14ac:dyDescent="0.3">
      <c r="A140" s="62">
        <f t="shared" si="8"/>
        <v>138</v>
      </c>
      <c r="B140" s="60" t="s">
        <v>414</v>
      </c>
      <c r="C140" s="46" t="s">
        <v>415</v>
      </c>
      <c r="D140" s="45"/>
      <c r="E140" s="45"/>
      <c r="F140" s="45" t="s">
        <v>179</v>
      </c>
      <c r="G140" s="58">
        <v>30</v>
      </c>
      <c r="H140" s="55"/>
      <c r="I140" s="55">
        <v>30</v>
      </c>
      <c r="J140" s="55">
        <f t="shared" si="6"/>
        <v>60</v>
      </c>
      <c r="K140" s="55"/>
      <c r="L140" s="52">
        <f t="shared" si="7"/>
        <v>0</v>
      </c>
    </row>
    <row r="141" spans="1:12" ht="100.8" x14ac:dyDescent="0.3">
      <c r="A141" s="62">
        <f t="shared" si="8"/>
        <v>139</v>
      </c>
      <c r="B141" s="60" t="s">
        <v>416</v>
      </c>
      <c r="C141" s="46" t="s">
        <v>417</v>
      </c>
      <c r="D141" s="45"/>
      <c r="E141" s="45"/>
      <c r="F141" s="45" t="s">
        <v>418</v>
      </c>
      <c r="G141" s="58">
        <v>22</v>
      </c>
      <c r="H141" s="55"/>
      <c r="I141" s="55">
        <v>22</v>
      </c>
      <c r="J141" s="55">
        <f t="shared" si="6"/>
        <v>44</v>
      </c>
      <c r="K141" s="55"/>
      <c r="L141" s="52">
        <f t="shared" si="7"/>
        <v>0</v>
      </c>
    </row>
    <row r="142" spans="1:12" ht="86.4" x14ac:dyDescent="0.3">
      <c r="A142" s="62">
        <f t="shared" si="8"/>
        <v>140</v>
      </c>
      <c r="B142" s="60" t="s">
        <v>419</v>
      </c>
      <c r="C142" s="46" t="s">
        <v>420</v>
      </c>
      <c r="D142" s="45"/>
      <c r="E142" s="45"/>
      <c r="F142" s="45" t="s">
        <v>179</v>
      </c>
      <c r="G142" s="58">
        <v>6</v>
      </c>
      <c r="H142" s="55"/>
      <c r="I142" s="55">
        <v>6</v>
      </c>
      <c r="J142" s="55">
        <f t="shared" si="6"/>
        <v>12</v>
      </c>
      <c r="K142" s="55"/>
      <c r="L142" s="52">
        <f t="shared" si="7"/>
        <v>0</v>
      </c>
    </row>
    <row r="143" spans="1:12" ht="86.4" x14ac:dyDescent="0.3">
      <c r="A143" s="62">
        <f t="shared" si="8"/>
        <v>141</v>
      </c>
      <c r="B143" s="60" t="s">
        <v>421</v>
      </c>
      <c r="C143" s="46" t="s">
        <v>422</v>
      </c>
      <c r="D143" s="45"/>
      <c r="E143" s="45"/>
      <c r="F143" s="45" t="s">
        <v>108</v>
      </c>
      <c r="G143" s="58">
        <v>6</v>
      </c>
      <c r="H143" s="55"/>
      <c r="I143" s="56">
        <f t="shared" ref="I143:I151" si="9">G143</f>
        <v>6</v>
      </c>
      <c r="J143" s="55">
        <f t="shared" si="6"/>
        <v>12</v>
      </c>
      <c r="K143" s="55"/>
      <c r="L143" s="52">
        <f t="shared" si="7"/>
        <v>0</v>
      </c>
    </row>
    <row r="144" spans="1:12" ht="72" x14ac:dyDescent="0.3">
      <c r="A144" s="62">
        <f t="shared" si="8"/>
        <v>142</v>
      </c>
      <c r="B144" s="60" t="s">
        <v>423</v>
      </c>
      <c r="C144" s="46" t="s">
        <v>424</v>
      </c>
      <c r="D144" s="45"/>
      <c r="E144" s="45"/>
      <c r="F144" s="45" t="s">
        <v>179</v>
      </c>
      <c r="G144" s="58">
        <v>12</v>
      </c>
      <c r="H144" s="55"/>
      <c r="I144" s="56">
        <f t="shared" si="9"/>
        <v>12</v>
      </c>
      <c r="J144" s="55">
        <f t="shared" si="6"/>
        <v>24</v>
      </c>
      <c r="K144" s="55"/>
      <c r="L144" s="52">
        <f t="shared" si="7"/>
        <v>0</v>
      </c>
    </row>
    <row r="145" spans="1:12" ht="72" x14ac:dyDescent="0.3">
      <c r="A145" s="62">
        <f t="shared" si="8"/>
        <v>143</v>
      </c>
      <c r="B145" s="60" t="s">
        <v>425</v>
      </c>
      <c r="C145" s="46" t="s">
        <v>426</v>
      </c>
      <c r="D145" s="45"/>
      <c r="E145" s="45"/>
      <c r="F145" s="45" t="s">
        <v>179</v>
      </c>
      <c r="G145" s="58">
        <v>14</v>
      </c>
      <c r="H145" s="55"/>
      <c r="I145" s="56">
        <f t="shared" si="9"/>
        <v>14</v>
      </c>
      <c r="J145" s="55">
        <f t="shared" si="6"/>
        <v>28</v>
      </c>
      <c r="K145" s="55"/>
      <c r="L145" s="52">
        <f t="shared" si="7"/>
        <v>0</v>
      </c>
    </row>
    <row r="146" spans="1:12" ht="72" x14ac:dyDescent="0.3">
      <c r="A146" s="62">
        <f t="shared" si="8"/>
        <v>144</v>
      </c>
      <c r="B146" s="60" t="s">
        <v>427</v>
      </c>
      <c r="C146" s="46" t="s">
        <v>428</v>
      </c>
      <c r="D146" s="45"/>
      <c r="E146" s="45"/>
      <c r="F146" s="45" t="s">
        <v>179</v>
      </c>
      <c r="G146" s="58">
        <v>6</v>
      </c>
      <c r="H146" s="55"/>
      <c r="I146" s="56">
        <f t="shared" si="9"/>
        <v>6</v>
      </c>
      <c r="J146" s="55">
        <f t="shared" si="6"/>
        <v>12</v>
      </c>
      <c r="K146" s="55"/>
      <c r="L146" s="52">
        <f t="shared" si="7"/>
        <v>0</v>
      </c>
    </row>
    <row r="147" spans="1:12" ht="86.4" x14ac:dyDescent="0.3">
      <c r="A147" s="62">
        <f t="shared" si="8"/>
        <v>145</v>
      </c>
      <c r="B147" s="60" t="s">
        <v>429</v>
      </c>
      <c r="C147" s="46" t="s">
        <v>430</v>
      </c>
      <c r="D147" s="45"/>
      <c r="E147" s="45"/>
      <c r="F147" s="45" t="s">
        <v>179</v>
      </c>
      <c r="G147" s="58">
        <v>7</v>
      </c>
      <c r="H147" s="55"/>
      <c r="I147" s="56">
        <f t="shared" si="9"/>
        <v>7</v>
      </c>
      <c r="J147" s="55">
        <f t="shared" si="6"/>
        <v>14</v>
      </c>
      <c r="K147" s="55"/>
      <c r="L147" s="52">
        <f t="shared" si="7"/>
        <v>0</v>
      </c>
    </row>
    <row r="148" spans="1:12" ht="57.6" x14ac:dyDescent="0.3">
      <c r="A148" s="62">
        <f t="shared" si="8"/>
        <v>146</v>
      </c>
      <c r="B148" s="60" t="s">
        <v>431</v>
      </c>
      <c r="C148" s="46" t="s">
        <v>432</v>
      </c>
      <c r="D148" s="45"/>
      <c r="E148" s="45"/>
      <c r="F148" s="45" t="s">
        <v>10</v>
      </c>
      <c r="G148" s="58">
        <v>12</v>
      </c>
      <c r="H148" s="55"/>
      <c r="I148" s="56">
        <f t="shared" si="9"/>
        <v>12</v>
      </c>
      <c r="J148" s="55">
        <f t="shared" si="6"/>
        <v>24</v>
      </c>
      <c r="K148" s="55"/>
      <c r="L148" s="52">
        <f t="shared" si="7"/>
        <v>0</v>
      </c>
    </row>
    <row r="149" spans="1:12" ht="86.4" x14ac:dyDescent="0.3">
      <c r="A149" s="62">
        <f t="shared" si="8"/>
        <v>147</v>
      </c>
      <c r="B149" s="60" t="s">
        <v>433</v>
      </c>
      <c r="C149" s="46" t="s">
        <v>434</v>
      </c>
      <c r="D149" s="45"/>
      <c r="E149" s="45"/>
      <c r="F149" s="45" t="s">
        <v>115</v>
      </c>
      <c r="G149" s="58">
        <v>6</v>
      </c>
      <c r="H149" s="55"/>
      <c r="I149" s="56">
        <f t="shared" si="9"/>
        <v>6</v>
      </c>
      <c r="J149" s="55">
        <f t="shared" si="6"/>
        <v>12</v>
      </c>
      <c r="K149" s="55"/>
      <c r="L149" s="52">
        <f t="shared" si="7"/>
        <v>0</v>
      </c>
    </row>
    <row r="150" spans="1:12" ht="86.4" x14ac:dyDescent="0.3">
      <c r="A150" s="62">
        <f t="shared" si="8"/>
        <v>148</v>
      </c>
      <c r="B150" s="60" t="s">
        <v>435</v>
      </c>
      <c r="C150" s="46" t="s">
        <v>436</v>
      </c>
      <c r="D150" s="45"/>
      <c r="E150" s="45"/>
      <c r="F150" s="45" t="s">
        <v>117</v>
      </c>
      <c r="G150" s="58">
        <v>16</v>
      </c>
      <c r="H150" s="55"/>
      <c r="I150" s="56">
        <f t="shared" si="9"/>
        <v>16</v>
      </c>
      <c r="J150" s="55">
        <f t="shared" si="6"/>
        <v>32</v>
      </c>
      <c r="K150" s="55"/>
      <c r="L150" s="52">
        <f t="shared" si="7"/>
        <v>0</v>
      </c>
    </row>
    <row r="151" spans="1:12" ht="57.6" x14ac:dyDescent="0.3">
      <c r="A151" s="62">
        <f t="shared" si="8"/>
        <v>149</v>
      </c>
      <c r="B151" s="60" t="s">
        <v>437</v>
      </c>
      <c r="C151" s="46" t="s">
        <v>438</v>
      </c>
      <c r="D151" s="45"/>
      <c r="E151" s="45"/>
      <c r="F151" s="45" t="s">
        <v>179</v>
      </c>
      <c r="G151" s="58">
        <v>12</v>
      </c>
      <c r="H151" s="55"/>
      <c r="I151" s="56">
        <f t="shared" si="9"/>
        <v>12</v>
      </c>
      <c r="J151" s="55">
        <f t="shared" si="6"/>
        <v>24</v>
      </c>
      <c r="K151" s="55"/>
      <c r="L151" s="52">
        <f t="shared" si="7"/>
        <v>0</v>
      </c>
    </row>
    <row r="152" spans="1:12" ht="43.2" x14ac:dyDescent="0.3">
      <c r="A152" s="62">
        <f t="shared" si="8"/>
        <v>150</v>
      </c>
      <c r="B152" s="60" t="s">
        <v>124</v>
      </c>
      <c r="C152" s="46" t="s">
        <v>439</v>
      </c>
      <c r="D152" s="45"/>
      <c r="E152" s="45"/>
      <c r="F152" s="45" t="s">
        <v>179</v>
      </c>
      <c r="G152" s="58">
        <v>16</v>
      </c>
      <c r="H152" s="55"/>
      <c r="I152" s="55">
        <v>9</v>
      </c>
      <c r="J152" s="55">
        <f t="shared" si="6"/>
        <v>25</v>
      </c>
      <c r="K152" s="55"/>
      <c r="L152" s="52">
        <f t="shared" si="7"/>
        <v>0</v>
      </c>
    </row>
    <row r="153" spans="1:12" ht="28.8" x14ac:dyDescent="0.3">
      <c r="A153" s="62">
        <f t="shared" si="8"/>
        <v>151</v>
      </c>
      <c r="B153" s="60" t="s">
        <v>125</v>
      </c>
      <c r="C153" s="46" t="s">
        <v>440</v>
      </c>
      <c r="D153" s="45"/>
      <c r="E153" s="45"/>
      <c r="F153" s="45" t="s">
        <v>179</v>
      </c>
      <c r="G153" s="58">
        <v>4</v>
      </c>
      <c r="H153" s="55"/>
      <c r="I153" s="55">
        <v>3</v>
      </c>
      <c r="J153" s="55">
        <f t="shared" si="6"/>
        <v>7</v>
      </c>
      <c r="K153" s="55"/>
      <c r="L153" s="52">
        <f t="shared" si="7"/>
        <v>0</v>
      </c>
    </row>
    <row r="154" spans="1:12" ht="28.8" x14ac:dyDescent="0.3">
      <c r="A154" s="62">
        <f t="shared" si="8"/>
        <v>152</v>
      </c>
      <c r="B154" s="60" t="s">
        <v>126</v>
      </c>
      <c r="C154" s="46" t="s">
        <v>441</v>
      </c>
      <c r="D154" s="45"/>
      <c r="E154" s="45"/>
      <c r="F154" s="45" t="s">
        <v>179</v>
      </c>
      <c r="G154" s="58">
        <v>6</v>
      </c>
      <c r="H154" s="55"/>
      <c r="I154" s="55">
        <v>4</v>
      </c>
      <c r="J154" s="55">
        <f t="shared" si="6"/>
        <v>10</v>
      </c>
      <c r="K154" s="55"/>
      <c r="L154" s="52">
        <f t="shared" si="7"/>
        <v>0</v>
      </c>
    </row>
    <row r="155" spans="1:12" ht="43.2" x14ac:dyDescent="0.3">
      <c r="A155" s="62">
        <f t="shared" si="8"/>
        <v>153</v>
      </c>
      <c r="B155" s="60" t="s">
        <v>127</v>
      </c>
      <c r="C155" s="46" t="s">
        <v>439</v>
      </c>
      <c r="D155" s="45"/>
      <c r="E155" s="45"/>
      <c r="F155" s="45" t="s">
        <v>179</v>
      </c>
      <c r="G155" s="58">
        <v>8</v>
      </c>
      <c r="H155" s="55"/>
      <c r="I155" s="55">
        <v>3</v>
      </c>
      <c r="J155" s="55">
        <f t="shared" si="6"/>
        <v>11</v>
      </c>
      <c r="K155" s="55"/>
      <c r="L155" s="52">
        <f t="shared" si="7"/>
        <v>0</v>
      </c>
    </row>
    <row r="156" spans="1:12" ht="43.2" x14ac:dyDescent="0.3">
      <c r="A156" s="62">
        <f t="shared" si="8"/>
        <v>154</v>
      </c>
      <c r="B156" s="60" t="s">
        <v>442</v>
      </c>
      <c r="C156" s="46" t="s">
        <v>439</v>
      </c>
      <c r="D156" s="45"/>
      <c r="E156" s="45"/>
      <c r="F156" s="45"/>
      <c r="G156" s="56"/>
      <c r="H156" s="55"/>
      <c r="I156" s="55">
        <v>2</v>
      </c>
      <c r="J156" s="55">
        <f t="shared" si="6"/>
        <v>2</v>
      </c>
      <c r="K156" s="55"/>
      <c r="L156" s="52">
        <f t="shared" si="7"/>
        <v>0</v>
      </c>
    </row>
    <row r="157" spans="1:12" ht="43.2" x14ac:dyDescent="0.3">
      <c r="A157" s="62">
        <f t="shared" si="8"/>
        <v>155</v>
      </c>
      <c r="B157" s="60" t="s">
        <v>128</v>
      </c>
      <c r="C157" s="46" t="s">
        <v>443</v>
      </c>
      <c r="D157" s="45"/>
      <c r="E157" s="45"/>
      <c r="F157" s="45" t="s">
        <v>179</v>
      </c>
      <c r="G157" s="58">
        <v>4</v>
      </c>
      <c r="H157" s="55"/>
      <c r="I157" s="55">
        <v>2</v>
      </c>
      <c r="J157" s="55">
        <f t="shared" si="6"/>
        <v>6</v>
      </c>
      <c r="K157" s="55"/>
      <c r="L157" s="52">
        <f t="shared" si="7"/>
        <v>0</v>
      </c>
    </row>
    <row r="158" spans="1:12" ht="14.4" x14ac:dyDescent="0.3">
      <c r="A158" s="62">
        <f t="shared" si="8"/>
        <v>156</v>
      </c>
      <c r="B158" s="60" t="s">
        <v>444</v>
      </c>
      <c r="C158" s="46" t="s">
        <v>445</v>
      </c>
      <c r="D158" s="45"/>
      <c r="E158" s="45"/>
      <c r="F158" s="45" t="s">
        <v>179</v>
      </c>
      <c r="G158" s="55"/>
      <c r="H158" s="55"/>
      <c r="I158" s="56">
        <v>8</v>
      </c>
      <c r="J158" s="55">
        <f t="shared" si="6"/>
        <v>8</v>
      </c>
      <c r="K158" s="55"/>
      <c r="L158" s="52">
        <f t="shared" si="7"/>
        <v>0</v>
      </c>
    </row>
    <row r="159" spans="1:12" ht="14.4" x14ac:dyDescent="0.3">
      <c r="A159" s="62">
        <f t="shared" si="8"/>
        <v>157</v>
      </c>
      <c r="B159" s="60" t="s">
        <v>446</v>
      </c>
      <c r="C159" s="46" t="s">
        <v>445</v>
      </c>
      <c r="D159" s="45"/>
      <c r="E159" s="45"/>
      <c r="F159" s="45" t="s">
        <v>179</v>
      </c>
      <c r="G159" s="55"/>
      <c r="H159" s="55"/>
      <c r="I159" s="56">
        <v>4</v>
      </c>
      <c r="J159" s="55">
        <f t="shared" si="6"/>
        <v>4</v>
      </c>
      <c r="K159" s="55"/>
      <c r="L159" s="52">
        <f t="shared" si="7"/>
        <v>0</v>
      </c>
    </row>
    <row r="160" spans="1:12" ht="28.8" x14ac:dyDescent="0.3">
      <c r="A160" s="62">
        <f t="shared" si="8"/>
        <v>158</v>
      </c>
      <c r="B160" s="60" t="s">
        <v>447</v>
      </c>
      <c r="C160" s="46" t="s">
        <v>448</v>
      </c>
      <c r="D160" s="45"/>
      <c r="E160" s="45"/>
      <c r="F160" s="45" t="s">
        <v>179</v>
      </c>
      <c r="G160" s="56"/>
      <c r="H160" s="55"/>
      <c r="I160" s="55">
        <v>3</v>
      </c>
      <c r="J160" s="55">
        <f t="shared" si="6"/>
        <v>3</v>
      </c>
      <c r="K160" s="55"/>
      <c r="L160" s="52">
        <f t="shared" si="7"/>
        <v>0</v>
      </c>
    </row>
    <row r="161" spans="1:12" ht="230.4" x14ac:dyDescent="0.3">
      <c r="A161" s="62">
        <f t="shared" si="8"/>
        <v>159</v>
      </c>
      <c r="B161" s="60" t="s">
        <v>449</v>
      </c>
      <c r="C161" s="46" t="s">
        <v>450</v>
      </c>
      <c r="D161" s="45"/>
      <c r="E161" s="45"/>
      <c r="F161" s="45" t="s">
        <v>451</v>
      </c>
      <c r="G161" s="58">
        <v>3</v>
      </c>
      <c r="H161" s="55"/>
      <c r="I161" s="55">
        <v>1</v>
      </c>
      <c r="J161" s="55">
        <f t="shared" si="6"/>
        <v>4</v>
      </c>
      <c r="K161" s="55"/>
      <c r="L161" s="52">
        <f t="shared" si="7"/>
        <v>0</v>
      </c>
    </row>
    <row r="162" spans="1:12" ht="28.8" x14ac:dyDescent="0.3">
      <c r="A162" s="62">
        <f t="shared" si="8"/>
        <v>160</v>
      </c>
      <c r="B162" s="60" t="s">
        <v>131</v>
      </c>
      <c r="C162" s="46" t="s">
        <v>452</v>
      </c>
      <c r="D162" s="45"/>
      <c r="E162" s="45"/>
      <c r="F162" s="45" t="s">
        <v>179</v>
      </c>
      <c r="G162" s="58">
        <v>2</v>
      </c>
      <c r="H162" s="55"/>
      <c r="I162" s="55">
        <v>1</v>
      </c>
      <c r="J162" s="55">
        <f t="shared" si="6"/>
        <v>3</v>
      </c>
      <c r="K162" s="55"/>
      <c r="L162" s="52">
        <f t="shared" si="7"/>
        <v>0</v>
      </c>
    </row>
    <row r="163" spans="1:12" ht="100.8" x14ac:dyDescent="0.3">
      <c r="A163" s="62">
        <f t="shared" si="8"/>
        <v>161</v>
      </c>
      <c r="B163" s="60" t="s">
        <v>132</v>
      </c>
      <c r="C163" s="46" t="s">
        <v>453</v>
      </c>
      <c r="D163" s="45"/>
      <c r="E163" s="45"/>
      <c r="F163" s="45" t="s">
        <v>179</v>
      </c>
      <c r="G163" s="58">
        <v>75</v>
      </c>
      <c r="H163" s="55"/>
      <c r="I163" s="55">
        <v>75</v>
      </c>
      <c r="J163" s="55">
        <f t="shared" si="6"/>
        <v>150</v>
      </c>
      <c r="K163" s="55"/>
      <c r="L163" s="52">
        <f t="shared" si="7"/>
        <v>0</v>
      </c>
    </row>
    <row r="164" spans="1:12" ht="100.8" x14ac:dyDescent="0.3">
      <c r="A164" s="62">
        <f t="shared" si="8"/>
        <v>162</v>
      </c>
      <c r="B164" s="60" t="s">
        <v>454</v>
      </c>
      <c r="C164" s="46" t="s">
        <v>455</v>
      </c>
      <c r="D164" s="45"/>
      <c r="E164" s="45"/>
      <c r="F164" s="45" t="s">
        <v>179</v>
      </c>
      <c r="G164" s="56"/>
      <c r="H164" s="55"/>
      <c r="I164" s="55">
        <v>9</v>
      </c>
      <c r="J164" s="55">
        <f t="shared" si="6"/>
        <v>9</v>
      </c>
      <c r="K164" s="55"/>
      <c r="L164" s="52">
        <f t="shared" si="7"/>
        <v>0</v>
      </c>
    </row>
    <row r="165" spans="1:12" ht="72" x14ac:dyDescent="0.3">
      <c r="A165" s="62">
        <f t="shared" si="8"/>
        <v>163</v>
      </c>
      <c r="B165" s="61" t="s">
        <v>456</v>
      </c>
      <c r="C165" s="46" t="s">
        <v>457</v>
      </c>
      <c r="D165" s="45"/>
      <c r="E165" s="45"/>
      <c r="F165" s="45" t="s">
        <v>179</v>
      </c>
      <c r="G165" s="56"/>
      <c r="H165" s="55"/>
      <c r="I165" s="55">
        <v>5</v>
      </c>
      <c r="J165" s="55">
        <f t="shared" si="6"/>
        <v>5</v>
      </c>
      <c r="K165" s="55"/>
      <c r="L165" s="52">
        <f t="shared" si="7"/>
        <v>0</v>
      </c>
    </row>
    <row r="166" spans="1:12" ht="57.6" x14ac:dyDescent="0.3">
      <c r="A166" s="62">
        <f t="shared" si="8"/>
        <v>164</v>
      </c>
      <c r="B166" s="60" t="s">
        <v>458</v>
      </c>
      <c r="C166" s="46" t="s">
        <v>459</v>
      </c>
      <c r="D166" s="45"/>
      <c r="E166" s="45"/>
      <c r="F166" s="45" t="s">
        <v>179</v>
      </c>
      <c r="G166" s="56"/>
      <c r="H166" s="55"/>
      <c r="I166" s="58">
        <v>1</v>
      </c>
      <c r="J166" s="55">
        <f t="shared" si="6"/>
        <v>1</v>
      </c>
      <c r="K166" s="55"/>
      <c r="L166" s="52">
        <f t="shared" si="7"/>
        <v>0</v>
      </c>
    </row>
    <row r="167" spans="1:12" ht="43.2" x14ac:dyDescent="0.3">
      <c r="A167" s="62">
        <f t="shared" si="8"/>
        <v>165</v>
      </c>
      <c r="B167" s="60" t="s">
        <v>460</v>
      </c>
      <c r="C167" s="46" t="s">
        <v>461</v>
      </c>
      <c r="D167" s="45"/>
      <c r="E167" s="45"/>
      <c r="F167" s="45" t="s">
        <v>179</v>
      </c>
      <c r="G167" s="56"/>
      <c r="H167" s="55"/>
      <c r="I167" s="58">
        <v>2</v>
      </c>
      <c r="J167" s="55">
        <f t="shared" si="6"/>
        <v>2</v>
      </c>
      <c r="K167" s="55"/>
      <c r="L167" s="52">
        <f t="shared" si="7"/>
        <v>0</v>
      </c>
    </row>
    <row r="168" spans="1:12" ht="28.8" x14ac:dyDescent="0.3">
      <c r="A168" s="62">
        <f t="shared" si="8"/>
        <v>166</v>
      </c>
      <c r="B168" s="60" t="s">
        <v>133</v>
      </c>
      <c r="C168" s="46" t="s">
        <v>462</v>
      </c>
      <c r="D168" s="45"/>
      <c r="E168" s="45"/>
      <c r="F168" s="45" t="s">
        <v>179</v>
      </c>
      <c r="G168" s="58">
        <v>6</v>
      </c>
      <c r="H168" s="55"/>
      <c r="I168" s="55"/>
      <c r="J168" s="55">
        <f t="shared" si="6"/>
        <v>6</v>
      </c>
      <c r="K168" s="55"/>
      <c r="L168" s="52">
        <f t="shared" si="7"/>
        <v>0</v>
      </c>
    </row>
    <row r="169" spans="1:12" ht="57.6" x14ac:dyDescent="0.3">
      <c r="A169" s="62">
        <f t="shared" si="8"/>
        <v>167</v>
      </c>
      <c r="B169" s="60" t="s">
        <v>135</v>
      </c>
      <c r="C169" s="46" t="s">
        <v>463</v>
      </c>
      <c r="D169" s="45"/>
      <c r="E169" s="45"/>
      <c r="F169" s="45" t="s">
        <v>179</v>
      </c>
      <c r="G169" s="58">
        <v>16</v>
      </c>
      <c r="H169" s="55">
        <v>17</v>
      </c>
      <c r="I169" s="55">
        <v>17</v>
      </c>
      <c r="J169" s="55">
        <f t="shared" si="6"/>
        <v>50</v>
      </c>
      <c r="K169" s="55"/>
      <c r="L169" s="52">
        <f t="shared" si="7"/>
        <v>0</v>
      </c>
    </row>
    <row r="170" spans="1:12" ht="43.2" x14ac:dyDescent="0.3">
      <c r="A170" s="62">
        <f t="shared" si="8"/>
        <v>168</v>
      </c>
      <c r="B170" s="60" t="s">
        <v>136</v>
      </c>
      <c r="C170" s="46" t="s">
        <v>464</v>
      </c>
      <c r="D170" s="45"/>
      <c r="E170" s="45"/>
      <c r="F170" s="45" t="s">
        <v>179</v>
      </c>
      <c r="G170" s="58">
        <v>7</v>
      </c>
      <c r="H170" s="55">
        <v>10</v>
      </c>
      <c r="I170" s="55">
        <v>8</v>
      </c>
      <c r="J170" s="55">
        <f t="shared" si="6"/>
        <v>25</v>
      </c>
      <c r="K170" s="55"/>
      <c r="L170" s="52">
        <f t="shared" si="7"/>
        <v>0</v>
      </c>
    </row>
    <row r="171" spans="1:12" ht="43.2" x14ac:dyDescent="0.3">
      <c r="A171" s="62">
        <f t="shared" si="8"/>
        <v>169</v>
      </c>
      <c r="B171" s="60" t="s">
        <v>137</v>
      </c>
      <c r="C171" s="46" t="s">
        <v>465</v>
      </c>
      <c r="D171" s="45"/>
      <c r="E171" s="45"/>
      <c r="F171" s="45" t="s">
        <v>179</v>
      </c>
      <c r="G171" s="58">
        <v>7</v>
      </c>
      <c r="H171" s="55">
        <v>10</v>
      </c>
      <c r="I171" s="55">
        <v>8</v>
      </c>
      <c r="J171" s="55">
        <f t="shared" si="6"/>
        <v>25</v>
      </c>
      <c r="K171" s="55"/>
      <c r="L171" s="52">
        <f t="shared" si="7"/>
        <v>0</v>
      </c>
    </row>
    <row r="172" spans="1:12" ht="43.2" x14ac:dyDescent="0.3">
      <c r="A172" s="62">
        <f t="shared" si="8"/>
        <v>170</v>
      </c>
      <c r="B172" s="60" t="s">
        <v>138</v>
      </c>
      <c r="C172" s="46" t="s">
        <v>466</v>
      </c>
      <c r="D172" s="45"/>
      <c r="E172" s="45"/>
      <c r="F172" s="45" t="s">
        <v>179</v>
      </c>
      <c r="G172" s="58">
        <v>16</v>
      </c>
      <c r="H172" s="55">
        <v>17</v>
      </c>
      <c r="I172" s="55">
        <v>17</v>
      </c>
      <c r="J172" s="55">
        <f t="shared" si="6"/>
        <v>50</v>
      </c>
      <c r="K172" s="55"/>
      <c r="L172" s="52">
        <f t="shared" si="7"/>
        <v>0</v>
      </c>
    </row>
    <row r="173" spans="1:12" ht="187.2" x14ac:dyDescent="0.3">
      <c r="A173" s="62">
        <f t="shared" si="8"/>
        <v>171</v>
      </c>
      <c r="B173" s="60" t="s">
        <v>139</v>
      </c>
      <c r="C173" s="46" t="s">
        <v>467</v>
      </c>
      <c r="D173" s="45"/>
      <c r="E173" s="45"/>
      <c r="F173" s="45" t="s">
        <v>108</v>
      </c>
      <c r="G173" s="58">
        <v>1</v>
      </c>
      <c r="H173" s="55"/>
      <c r="I173" s="55">
        <v>1</v>
      </c>
      <c r="J173" s="55">
        <f t="shared" si="6"/>
        <v>2</v>
      </c>
      <c r="K173" s="55"/>
      <c r="L173" s="52">
        <f t="shared" si="7"/>
        <v>0</v>
      </c>
    </row>
    <row r="174" spans="1:12" ht="43.2" x14ac:dyDescent="0.3">
      <c r="A174" s="62">
        <f t="shared" si="8"/>
        <v>172</v>
      </c>
      <c r="B174" s="60" t="s">
        <v>468</v>
      </c>
      <c r="C174" s="46" t="s">
        <v>469</v>
      </c>
      <c r="D174" s="45"/>
      <c r="E174" s="45"/>
      <c r="F174" s="45" t="s">
        <v>179</v>
      </c>
      <c r="G174" s="58">
        <v>7</v>
      </c>
      <c r="H174" s="55">
        <v>10</v>
      </c>
      <c r="I174" s="55">
        <v>8</v>
      </c>
      <c r="J174" s="55">
        <f t="shared" si="6"/>
        <v>25</v>
      </c>
      <c r="K174" s="55"/>
      <c r="L174" s="52">
        <f t="shared" si="7"/>
        <v>0</v>
      </c>
    </row>
    <row r="175" spans="1:12" ht="43.2" x14ac:dyDescent="0.3">
      <c r="A175" s="62">
        <f t="shared" si="8"/>
        <v>173</v>
      </c>
      <c r="B175" s="60" t="s">
        <v>142</v>
      </c>
      <c r="C175" s="46" t="s">
        <v>470</v>
      </c>
      <c r="D175" s="45"/>
      <c r="E175" s="45"/>
      <c r="F175" s="45" t="s">
        <v>179</v>
      </c>
      <c r="G175" s="58">
        <v>7</v>
      </c>
      <c r="H175" s="55">
        <v>10</v>
      </c>
      <c r="I175" s="55">
        <v>8</v>
      </c>
      <c r="J175" s="55">
        <f t="shared" si="6"/>
        <v>25</v>
      </c>
      <c r="K175" s="55"/>
      <c r="L175" s="52">
        <f t="shared" si="7"/>
        <v>0</v>
      </c>
    </row>
    <row r="176" spans="1:12" ht="43.2" x14ac:dyDescent="0.3">
      <c r="A176" s="62">
        <f t="shared" si="8"/>
        <v>174</v>
      </c>
      <c r="B176" s="60" t="s">
        <v>143</v>
      </c>
      <c r="C176" s="46" t="s">
        <v>471</v>
      </c>
      <c r="D176" s="45"/>
      <c r="E176" s="45"/>
      <c r="F176" s="45" t="s">
        <v>179</v>
      </c>
      <c r="G176" s="58">
        <v>1</v>
      </c>
      <c r="H176" s="55">
        <v>1</v>
      </c>
      <c r="I176" s="55">
        <v>1</v>
      </c>
      <c r="J176" s="55">
        <f t="shared" si="6"/>
        <v>3</v>
      </c>
      <c r="K176" s="55"/>
      <c r="L176" s="52">
        <f t="shared" si="7"/>
        <v>0</v>
      </c>
    </row>
    <row r="177" spans="1:12" ht="43.2" x14ac:dyDescent="0.3">
      <c r="A177" s="62">
        <f t="shared" si="8"/>
        <v>175</v>
      </c>
      <c r="B177" s="60" t="s">
        <v>144</v>
      </c>
      <c r="C177" s="46" t="s">
        <v>472</v>
      </c>
      <c r="D177" s="45"/>
      <c r="E177" s="45"/>
      <c r="F177" s="45" t="s">
        <v>473</v>
      </c>
      <c r="G177" s="58">
        <v>7</v>
      </c>
      <c r="H177" s="55">
        <v>10</v>
      </c>
      <c r="I177" s="55">
        <v>8</v>
      </c>
      <c r="J177" s="55">
        <f t="shared" si="6"/>
        <v>25</v>
      </c>
      <c r="K177" s="55"/>
      <c r="L177" s="52">
        <f t="shared" si="7"/>
        <v>0</v>
      </c>
    </row>
    <row r="178" spans="1:12" ht="57.6" x14ac:dyDescent="0.3">
      <c r="A178" s="62">
        <f t="shared" si="8"/>
        <v>176</v>
      </c>
      <c r="B178" s="60" t="s">
        <v>146</v>
      </c>
      <c r="C178" s="46" t="s">
        <v>474</v>
      </c>
      <c r="D178" s="45"/>
      <c r="E178" s="45"/>
      <c r="F178" s="45" t="s">
        <v>179</v>
      </c>
      <c r="G178" s="58">
        <v>17</v>
      </c>
      <c r="H178" s="55">
        <v>17</v>
      </c>
      <c r="I178" s="55">
        <v>16</v>
      </c>
      <c r="J178" s="55">
        <f t="shared" si="6"/>
        <v>50</v>
      </c>
      <c r="K178" s="55"/>
      <c r="L178" s="52">
        <f t="shared" si="7"/>
        <v>0</v>
      </c>
    </row>
    <row r="179" spans="1:12" ht="57.6" x14ac:dyDescent="0.3">
      <c r="A179" s="62">
        <f t="shared" si="8"/>
        <v>177</v>
      </c>
      <c r="B179" s="60" t="s">
        <v>475</v>
      </c>
      <c r="C179" s="46" t="s">
        <v>476</v>
      </c>
      <c r="D179" s="45"/>
      <c r="E179" s="45"/>
      <c r="F179" s="45" t="s">
        <v>179</v>
      </c>
      <c r="G179" s="55"/>
      <c r="H179" s="55"/>
      <c r="I179" s="58">
        <v>2</v>
      </c>
      <c r="J179" s="55">
        <f t="shared" si="6"/>
        <v>2</v>
      </c>
      <c r="K179" s="55"/>
      <c r="L179" s="52">
        <f t="shared" si="7"/>
        <v>0</v>
      </c>
    </row>
    <row r="180" spans="1:12" ht="43.2" x14ac:dyDescent="0.3">
      <c r="A180" s="62">
        <f t="shared" si="8"/>
        <v>178</v>
      </c>
      <c r="B180" s="60" t="s">
        <v>477</v>
      </c>
      <c r="C180" s="46" t="s">
        <v>478</v>
      </c>
      <c r="D180" s="45"/>
      <c r="E180" s="45"/>
      <c r="F180" s="45" t="s">
        <v>179</v>
      </c>
      <c r="G180" s="55"/>
      <c r="H180" s="55"/>
      <c r="I180" s="58">
        <v>3</v>
      </c>
      <c r="J180" s="55">
        <f t="shared" si="6"/>
        <v>3</v>
      </c>
      <c r="K180" s="55"/>
      <c r="L180" s="52">
        <f t="shared" si="7"/>
        <v>0</v>
      </c>
    </row>
    <row r="181" spans="1:12" ht="43.2" x14ac:dyDescent="0.3">
      <c r="A181" s="62">
        <f t="shared" si="8"/>
        <v>179</v>
      </c>
      <c r="B181" s="60" t="s">
        <v>479</v>
      </c>
      <c r="C181" s="46" t="s">
        <v>480</v>
      </c>
      <c r="D181" s="45"/>
      <c r="E181" s="45"/>
      <c r="F181" s="45" t="s">
        <v>179</v>
      </c>
      <c r="G181" s="55"/>
      <c r="H181" s="55"/>
      <c r="I181" s="58">
        <v>2</v>
      </c>
      <c r="J181" s="55">
        <f t="shared" si="6"/>
        <v>2</v>
      </c>
      <c r="K181" s="55"/>
      <c r="L181" s="52">
        <f t="shared" si="7"/>
        <v>0</v>
      </c>
    </row>
    <row r="182" spans="1:12" ht="28.8" x14ac:dyDescent="0.3">
      <c r="A182" s="62">
        <f t="shared" si="8"/>
        <v>180</v>
      </c>
      <c r="B182" s="60" t="s">
        <v>481</v>
      </c>
      <c r="C182" s="46" t="s">
        <v>482</v>
      </c>
      <c r="D182" s="45"/>
      <c r="E182" s="45"/>
      <c r="F182" s="45" t="s">
        <v>179</v>
      </c>
      <c r="G182" s="55"/>
      <c r="H182" s="55"/>
      <c r="I182" s="58">
        <v>5</v>
      </c>
      <c r="J182" s="55">
        <f t="shared" si="6"/>
        <v>5</v>
      </c>
      <c r="K182" s="55"/>
      <c r="L182" s="52">
        <f t="shared" si="7"/>
        <v>0</v>
      </c>
    </row>
    <row r="183" spans="1:12" ht="14.4" x14ac:dyDescent="0.3">
      <c r="A183" s="62">
        <f t="shared" si="8"/>
        <v>181</v>
      </c>
      <c r="B183" s="60" t="s">
        <v>483</v>
      </c>
      <c r="C183" s="46" t="s">
        <v>445</v>
      </c>
      <c r="D183" s="45"/>
      <c r="E183" s="45"/>
      <c r="F183" s="45" t="s">
        <v>179</v>
      </c>
      <c r="G183" s="55"/>
      <c r="H183" s="55"/>
      <c r="I183" s="58">
        <v>7</v>
      </c>
      <c r="J183" s="55">
        <f t="shared" si="6"/>
        <v>7</v>
      </c>
      <c r="K183" s="55"/>
      <c r="L183" s="52">
        <f t="shared" si="7"/>
        <v>0</v>
      </c>
    </row>
    <row r="184" spans="1:12" ht="57.6" x14ac:dyDescent="0.3">
      <c r="A184" s="62">
        <f t="shared" si="8"/>
        <v>182</v>
      </c>
      <c r="B184" s="60" t="s">
        <v>484</v>
      </c>
      <c r="C184" s="46" t="s">
        <v>485</v>
      </c>
      <c r="D184" s="45"/>
      <c r="E184" s="45"/>
      <c r="F184" s="45" t="s">
        <v>179</v>
      </c>
      <c r="G184" s="55"/>
      <c r="H184" s="55"/>
      <c r="I184" s="58">
        <v>20</v>
      </c>
      <c r="J184" s="55">
        <f t="shared" si="6"/>
        <v>20</v>
      </c>
      <c r="K184" s="55"/>
      <c r="L184" s="52">
        <f t="shared" si="7"/>
        <v>0</v>
      </c>
    </row>
    <row r="185" spans="1:12" ht="28.8" x14ac:dyDescent="0.3">
      <c r="A185" s="62">
        <f t="shared" si="8"/>
        <v>183</v>
      </c>
      <c r="B185" s="60" t="s">
        <v>486</v>
      </c>
      <c r="C185" s="46" t="s">
        <v>487</v>
      </c>
      <c r="D185" s="45"/>
      <c r="E185" s="45"/>
      <c r="F185" s="45" t="s">
        <v>179</v>
      </c>
      <c r="G185" s="55"/>
      <c r="H185" s="55"/>
      <c r="I185" s="58">
        <v>3</v>
      </c>
      <c r="J185" s="55">
        <f t="shared" si="6"/>
        <v>3</v>
      </c>
      <c r="K185" s="55"/>
      <c r="L185" s="52">
        <f t="shared" si="7"/>
        <v>0</v>
      </c>
    </row>
    <row r="186" spans="1:12" ht="86.4" x14ac:dyDescent="0.3">
      <c r="A186" s="62">
        <f t="shared" si="8"/>
        <v>184</v>
      </c>
      <c r="B186" s="60" t="s">
        <v>488</v>
      </c>
      <c r="C186" s="46" t="s">
        <v>489</v>
      </c>
      <c r="D186" s="45"/>
      <c r="E186" s="45"/>
      <c r="F186" s="45" t="s">
        <v>179</v>
      </c>
      <c r="G186" s="55"/>
      <c r="H186" s="55"/>
      <c r="I186" s="58">
        <v>1</v>
      </c>
      <c r="J186" s="55">
        <f t="shared" si="6"/>
        <v>1</v>
      </c>
      <c r="K186" s="55"/>
      <c r="L186" s="52">
        <f t="shared" si="7"/>
        <v>0</v>
      </c>
    </row>
    <row r="187" spans="1:12" ht="28.8" x14ac:dyDescent="0.3">
      <c r="A187" s="62">
        <f t="shared" si="8"/>
        <v>185</v>
      </c>
      <c r="B187" s="60" t="s">
        <v>490</v>
      </c>
      <c r="C187" s="46" t="s">
        <v>491</v>
      </c>
      <c r="D187" s="45"/>
      <c r="E187" s="45"/>
      <c r="F187" s="45" t="s">
        <v>179</v>
      </c>
      <c r="G187" s="55"/>
      <c r="H187" s="55">
        <v>2</v>
      </c>
      <c r="I187" s="58">
        <v>2</v>
      </c>
      <c r="J187" s="55">
        <f t="shared" si="6"/>
        <v>4</v>
      </c>
      <c r="K187" s="55"/>
      <c r="L187" s="52">
        <f t="shared" si="7"/>
        <v>0</v>
      </c>
    </row>
    <row r="188" spans="1:12" ht="14.4" x14ac:dyDescent="0.3">
      <c r="A188" s="62">
        <f t="shared" si="8"/>
        <v>186</v>
      </c>
      <c r="B188" s="60" t="s">
        <v>492</v>
      </c>
      <c r="C188" s="46" t="s">
        <v>445</v>
      </c>
      <c r="D188" s="45"/>
      <c r="E188" s="45"/>
      <c r="F188" s="45" t="s">
        <v>179</v>
      </c>
      <c r="G188" s="55"/>
      <c r="H188" s="55"/>
      <c r="I188" s="58">
        <v>3</v>
      </c>
      <c r="J188" s="55">
        <f t="shared" si="6"/>
        <v>3</v>
      </c>
      <c r="K188" s="55"/>
      <c r="L188" s="52">
        <f t="shared" si="7"/>
        <v>0</v>
      </c>
    </row>
    <row r="189" spans="1:12" ht="28.8" x14ac:dyDescent="0.3">
      <c r="A189" s="62">
        <f t="shared" si="8"/>
        <v>187</v>
      </c>
      <c r="B189" s="60" t="s">
        <v>493</v>
      </c>
      <c r="C189" s="46" t="s">
        <v>494</v>
      </c>
      <c r="D189" s="45"/>
      <c r="E189" s="45"/>
      <c r="F189" s="45" t="s">
        <v>179</v>
      </c>
      <c r="G189" s="55"/>
      <c r="H189" s="56">
        <v>4</v>
      </c>
      <c r="I189" s="58">
        <v>1</v>
      </c>
      <c r="J189" s="55">
        <f t="shared" si="6"/>
        <v>5</v>
      </c>
      <c r="K189" s="55"/>
      <c r="L189" s="52">
        <f t="shared" si="7"/>
        <v>0</v>
      </c>
    </row>
    <row r="190" spans="1:12" ht="28.8" x14ac:dyDescent="0.3">
      <c r="A190" s="62">
        <f t="shared" si="8"/>
        <v>188</v>
      </c>
      <c r="B190" s="60" t="s">
        <v>495</v>
      </c>
      <c r="C190" s="46" t="s">
        <v>496</v>
      </c>
      <c r="D190" s="45"/>
      <c r="E190" s="45"/>
      <c r="F190" s="45" t="s">
        <v>179</v>
      </c>
      <c r="G190" s="55"/>
      <c r="H190" s="55">
        <v>3</v>
      </c>
      <c r="I190" s="58">
        <v>1</v>
      </c>
      <c r="J190" s="55">
        <f t="shared" si="6"/>
        <v>4</v>
      </c>
      <c r="K190" s="55"/>
      <c r="L190" s="52">
        <f t="shared" si="7"/>
        <v>0</v>
      </c>
    </row>
    <row r="191" spans="1:12" ht="72" x14ac:dyDescent="0.3">
      <c r="A191" s="62">
        <f t="shared" si="8"/>
        <v>189</v>
      </c>
      <c r="B191" s="60" t="s">
        <v>497</v>
      </c>
      <c r="C191" s="46" t="s">
        <v>498</v>
      </c>
      <c r="D191" s="45"/>
      <c r="E191" s="45"/>
      <c r="F191" s="45" t="s">
        <v>179</v>
      </c>
      <c r="G191" s="55"/>
      <c r="H191" s="56">
        <v>8</v>
      </c>
      <c r="I191" s="58">
        <v>4</v>
      </c>
      <c r="J191" s="55">
        <f t="shared" si="6"/>
        <v>12</v>
      </c>
      <c r="K191" s="55"/>
      <c r="L191" s="52">
        <f t="shared" si="7"/>
        <v>0</v>
      </c>
    </row>
    <row r="192" spans="1:12" ht="28.8" x14ac:dyDescent="0.3">
      <c r="A192" s="62">
        <f t="shared" si="8"/>
        <v>190</v>
      </c>
      <c r="B192" s="60" t="s">
        <v>499</v>
      </c>
      <c r="C192" s="46" t="s">
        <v>500</v>
      </c>
      <c r="D192" s="45"/>
      <c r="E192" s="45"/>
      <c r="F192" s="45" t="s">
        <v>501</v>
      </c>
      <c r="G192" s="55"/>
      <c r="H192" s="56">
        <v>3</v>
      </c>
      <c r="I192" s="58">
        <v>5</v>
      </c>
      <c r="J192" s="55">
        <f t="shared" si="6"/>
        <v>8</v>
      </c>
      <c r="K192" s="55"/>
      <c r="L192" s="52">
        <f t="shared" si="7"/>
        <v>0</v>
      </c>
    </row>
    <row r="193" spans="1:12" ht="43.2" x14ac:dyDescent="0.3">
      <c r="A193" s="62">
        <f t="shared" si="8"/>
        <v>191</v>
      </c>
      <c r="B193" s="60" t="s">
        <v>502</v>
      </c>
      <c r="C193" s="46" t="s">
        <v>503</v>
      </c>
      <c r="D193" s="45"/>
      <c r="E193" s="45"/>
      <c r="F193" s="45" t="s">
        <v>179</v>
      </c>
      <c r="G193" s="55"/>
      <c r="H193" s="56">
        <v>8</v>
      </c>
      <c r="I193" s="58">
        <v>2</v>
      </c>
      <c r="J193" s="55">
        <f t="shared" si="6"/>
        <v>10</v>
      </c>
      <c r="K193" s="55"/>
      <c r="L193" s="52">
        <f t="shared" si="7"/>
        <v>0</v>
      </c>
    </row>
    <row r="194" spans="1:12" ht="57.6" x14ac:dyDescent="0.3">
      <c r="A194" s="62">
        <f t="shared" si="8"/>
        <v>192</v>
      </c>
      <c r="B194" s="60" t="s">
        <v>504</v>
      </c>
      <c r="C194" s="46" t="s">
        <v>505</v>
      </c>
      <c r="D194" s="45"/>
      <c r="E194" s="45"/>
      <c r="F194" s="45" t="s">
        <v>179</v>
      </c>
      <c r="G194" s="55"/>
      <c r="H194" s="56">
        <v>7</v>
      </c>
      <c r="I194" s="55"/>
      <c r="J194" s="55">
        <f t="shared" si="6"/>
        <v>7</v>
      </c>
      <c r="K194" s="55"/>
      <c r="L194" s="52">
        <f t="shared" si="7"/>
        <v>0</v>
      </c>
    </row>
    <row r="195" spans="1:12" ht="57.6" x14ac:dyDescent="0.3">
      <c r="A195" s="62">
        <f t="shared" si="8"/>
        <v>193</v>
      </c>
      <c r="B195" s="60" t="s">
        <v>506</v>
      </c>
      <c r="C195" s="46" t="s">
        <v>507</v>
      </c>
      <c r="D195" s="45"/>
      <c r="E195" s="45"/>
      <c r="F195" s="45" t="s">
        <v>179</v>
      </c>
      <c r="G195" s="55"/>
      <c r="H195" s="55">
        <v>2</v>
      </c>
      <c r="I195" s="55"/>
      <c r="J195" s="55">
        <f t="shared" ref="J195:J216" si="10">SUM(G195,H195,I195)</f>
        <v>2</v>
      </c>
      <c r="K195" s="55"/>
      <c r="L195" s="52">
        <f t="shared" si="7"/>
        <v>0</v>
      </c>
    </row>
    <row r="196" spans="1:12" ht="57.6" x14ac:dyDescent="0.3">
      <c r="A196" s="62">
        <f t="shared" si="8"/>
        <v>194</v>
      </c>
      <c r="B196" s="60" t="s">
        <v>508</v>
      </c>
      <c r="C196" s="46" t="s">
        <v>509</v>
      </c>
      <c r="D196" s="45"/>
      <c r="E196" s="45"/>
      <c r="F196" s="45" t="s">
        <v>179</v>
      </c>
      <c r="G196" s="55"/>
      <c r="H196" s="56">
        <v>4</v>
      </c>
      <c r="I196" s="55"/>
      <c r="J196" s="55">
        <f t="shared" si="10"/>
        <v>4</v>
      </c>
      <c r="K196" s="55"/>
      <c r="L196" s="52">
        <f t="shared" ref="L196:L216" si="11">J196*K196</f>
        <v>0</v>
      </c>
    </row>
    <row r="197" spans="1:12" ht="57.6" x14ac:dyDescent="0.3">
      <c r="A197" s="62">
        <f t="shared" si="8"/>
        <v>195</v>
      </c>
      <c r="B197" s="60" t="s">
        <v>510</v>
      </c>
      <c r="C197" s="46" t="s">
        <v>511</v>
      </c>
      <c r="D197" s="45"/>
      <c r="E197" s="45"/>
      <c r="F197" s="45" t="s">
        <v>179</v>
      </c>
      <c r="G197" s="56"/>
      <c r="H197" s="55">
        <v>50</v>
      </c>
      <c r="I197" s="55"/>
      <c r="J197" s="55">
        <f t="shared" si="10"/>
        <v>50</v>
      </c>
      <c r="K197" s="55"/>
      <c r="L197" s="52">
        <f t="shared" si="11"/>
        <v>0</v>
      </c>
    </row>
    <row r="198" spans="1:12" ht="57.6" x14ac:dyDescent="0.3">
      <c r="A198" s="62">
        <f t="shared" si="8"/>
        <v>196</v>
      </c>
      <c r="B198" s="60" t="s">
        <v>512</v>
      </c>
      <c r="C198" s="46" t="s">
        <v>513</v>
      </c>
      <c r="D198" s="45"/>
      <c r="E198" s="45"/>
      <c r="F198" s="45" t="s">
        <v>179</v>
      </c>
      <c r="G198" s="56"/>
      <c r="H198" s="55">
        <v>2</v>
      </c>
      <c r="I198" s="55"/>
      <c r="J198" s="55">
        <f t="shared" si="10"/>
        <v>2</v>
      </c>
      <c r="K198" s="55"/>
      <c r="L198" s="52">
        <f t="shared" si="11"/>
        <v>0</v>
      </c>
    </row>
    <row r="199" spans="1:12" ht="57.6" x14ac:dyDescent="0.3">
      <c r="A199" s="62">
        <f t="shared" ref="A199:A216" si="12">A198+1</f>
        <v>197</v>
      </c>
      <c r="B199" s="60" t="s">
        <v>514</v>
      </c>
      <c r="C199" s="46" t="s">
        <v>515</v>
      </c>
      <c r="D199" s="45"/>
      <c r="E199" s="45"/>
      <c r="F199" s="45" t="s">
        <v>179</v>
      </c>
      <c r="G199" s="56"/>
      <c r="H199" s="56">
        <v>7</v>
      </c>
      <c r="I199" s="55"/>
      <c r="J199" s="55">
        <f t="shared" si="10"/>
        <v>7</v>
      </c>
      <c r="K199" s="55"/>
      <c r="L199" s="52">
        <f t="shared" si="11"/>
        <v>0</v>
      </c>
    </row>
    <row r="200" spans="1:12" ht="28.8" x14ac:dyDescent="0.3">
      <c r="A200" s="62">
        <f t="shared" si="12"/>
        <v>198</v>
      </c>
      <c r="B200" s="60" t="s">
        <v>516</v>
      </c>
      <c r="C200" s="46" t="s">
        <v>517</v>
      </c>
      <c r="D200" s="45"/>
      <c r="E200" s="45"/>
      <c r="F200" s="45" t="s">
        <v>179</v>
      </c>
      <c r="G200" s="56"/>
      <c r="H200" s="56">
        <v>5</v>
      </c>
      <c r="I200" s="55"/>
      <c r="J200" s="55">
        <f t="shared" si="10"/>
        <v>5</v>
      </c>
      <c r="K200" s="55"/>
      <c r="L200" s="52">
        <f t="shared" si="11"/>
        <v>0</v>
      </c>
    </row>
    <row r="201" spans="1:12" ht="57.6" x14ac:dyDescent="0.3">
      <c r="A201" s="62">
        <f t="shared" si="12"/>
        <v>199</v>
      </c>
      <c r="B201" s="60" t="s">
        <v>518</v>
      </c>
      <c r="C201" s="46" t="s">
        <v>519</v>
      </c>
      <c r="D201" s="45"/>
      <c r="E201" s="45"/>
      <c r="F201" s="45" t="s">
        <v>179</v>
      </c>
      <c r="G201" s="56"/>
      <c r="H201" s="55">
        <v>4</v>
      </c>
      <c r="I201" s="55"/>
      <c r="J201" s="55">
        <f t="shared" si="10"/>
        <v>4</v>
      </c>
      <c r="K201" s="55"/>
      <c r="L201" s="52">
        <f t="shared" si="11"/>
        <v>0</v>
      </c>
    </row>
    <row r="202" spans="1:12" ht="57.6" x14ac:dyDescent="0.3">
      <c r="A202" s="62">
        <f t="shared" si="12"/>
        <v>200</v>
      </c>
      <c r="B202" s="60" t="s">
        <v>520</v>
      </c>
      <c r="C202" s="46" t="s">
        <v>521</v>
      </c>
      <c r="D202" s="45"/>
      <c r="E202" s="45"/>
      <c r="F202" s="45" t="s">
        <v>179</v>
      </c>
      <c r="G202" s="56"/>
      <c r="H202" s="55">
        <v>4</v>
      </c>
      <c r="I202" s="55"/>
      <c r="J202" s="55">
        <f t="shared" si="10"/>
        <v>4</v>
      </c>
      <c r="K202" s="55"/>
      <c r="L202" s="52">
        <f t="shared" si="11"/>
        <v>0</v>
      </c>
    </row>
    <row r="203" spans="1:12" ht="57.6" x14ac:dyDescent="0.3">
      <c r="A203" s="62">
        <f t="shared" si="12"/>
        <v>201</v>
      </c>
      <c r="B203" s="60" t="s">
        <v>522</v>
      </c>
      <c r="C203" s="46" t="s">
        <v>523</v>
      </c>
      <c r="D203" s="45"/>
      <c r="E203" s="45"/>
      <c r="F203" s="45" t="s">
        <v>179</v>
      </c>
      <c r="G203" s="55"/>
      <c r="H203" s="56">
        <v>2</v>
      </c>
      <c r="I203" s="55"/>
      <c r="J203" s="55">
        <f t="shared" si="10"/>
        <v>2</v>
      </c>
      <c r="K203" s="55"/>
      <c r="L203" s="52">
        <f t="shared" si="11"/>
        <v>0</v>
      </c>
    </row>
    <row r="204" spans="1:12" ht="72" x14ac:dyDescent="0.3">
      <c r="A204" s="62">
        <f t="shared" si="12"/>
        <v>202</v>
      </c>
      <c r="B204" s="60" t="s">
        <v>524</v>
      </c>
      <c r="C204" s="46" t="s">
        <v>525</v>
      </c>
      <c r="D204" s="45"/>
      <c r="E204" s="45"/>
      <c r="F204" s="45" t="s">
        <v>179</v>
      </c>
      <c r="G204" s="55"/>
      <c r="H204" s="56">
        <v>1</v>
      </c>
      <c r="I204" s="55"/>
      <c r="J204" s="55">
        <f t="shared" si="10"/>
        <v>1</v>
      </c>
      <c r="K204" s="55"/>
      <c r="L204" s="52">
        <f t="shared" si="11"/>
        <v>0</v>
      </c>
    </row>
    <row r="205" spans="1:12" ht="216" x14ac:dyDescent="0.3">
      <c r="A205" s="62">
        <f t="shared" si="12"/>
        <v>203</v>
      </c>
      <c r="B205" s="60" t="s">
        <v>526</v>
      </c>
      <c r="C205" s="46" t="s">
        <v>527</v>
      </c>
      <c r="D205" s="45"/>
      <c r="E205" s="45"/>
      <c r="F205" s="45" t="s">
        <v>179</v>
      </c>
      <c r="G205" s="55"/>
      <c r="H205" s="56">
        <v>1</v>
      </c>
      <c r="I205" s="55"/>
      <c r="J205" s="55">
        <f t="shared" si="10"/>
        <v>1</v>
      </c>
      <c r="K205" s="55"/>
      <c r="L205" s="52">
        <f t="shared" si="11"/>
        <v>0</v>
      </c>
    </row>
    <row r="206" spans="1:12" ht="28.8" x14ac:dyDescent="0.3">
      <c r="A206" s="62">
        <f t="shared" si="12"/>
        <v>204</v>
      </c>
      <c r="B206" s="60" t="s">
        <v>528</v>
      </c>
      <c r="C206" s="46" t="s">
        <v>529</v>
      </c>
      <c r="D206" s="45"/>
      <c r="E206" s="45"/>
      <c r="F206" s="45" t="s">
        <v>108</v>
      </c>
      <c r="G206" s="55"/>
      <c r="H206" s="56">
        <v>2</v>
      </c>
      <c r="I206" s="55"/>
      <c r="J206" s="55">
        <f t="shared" si="10"/>
        <v>2</v>
      </c>
      <c r="K206" s="55"/>
      <c r="L206" s="52">
        <f t="shared" si="11"/>
        <v>0</v>
      </c>
    </row>
    <row r="207" spans="1:12" ht="28.8" x14ac:dyDescent="0.3">
      <c r="A207" s="62">
        <f t="shared" si="12"/>
        <v>205</v>
      </c>
      <c r="B207" s="60" t="s">
        <v>530</v>
      </c>
      <c r="C207" s="46" t="s">
        <v>531</v>
      </c>
      <c r="D207" s="45"/>
      <c r="E207" s="45"/>
      <c r="F207" s="45" t="s">
        <v>179</v>
      </c>
      <c r="G207" s="55"/>
      <c r="H207" s="56">
        <v>2</v>
      </c>
      <c r="I207" s="55"/>
      <c r="J207" s="55">
        <f t="shared" si="10"/>
        <v>2</v>
      </c>
      <c r="K207" s="55"/>
      <c r="L207" s="52">
        <f t="shared" si="11"/>
        <v>0</v>
      </c>
    </row>
    <row r="208" spans="1:12" ht="28.8" x14ac:dyDescent="0.3">
      <c r="A208" s="62">
        <f t="shared" si="12"/>
        <v>206</v>
      </c>
      <c r="B208" s="60" t="s">
        <v>532</v>
      </c>
      <c r="C208" s="46" t="s">
        <v>533</v>
      </c>
      <c r="D208" s="45"/>
      <c r="E208" s="45"/>
      <c r="F208" s="45" t="s">
        <v>534</v>
      </c>
      <c r="G208" s="55"/>
      <c r="H208" s="56">
        <v>2</v>
      </c>
      <c r="I208" s="55"/>
      <c r="J208" s="55">
        <f t="shared" si="10"/>
        <v>2</v>
      </c>
      <c r="K208" s="55"/>
      <c r="L208" s="52">
        <f t="shared" si="11"/>
        <v>0</v>
      </c>
    </row>
    <row r="209" spans="1:12" ht="28.8" x14ac:dyDescent="0.3">
      <c r="A209" s="62">
        <v>207</v>
      </c>
      <c r="B209" s="60" t="s">
        <v>535</v>
      </c>
      <c r="C209" s="46" t="s">
        <v>536</v>
      </c>
      <c r="D209" s="45"/>
      <c r="E209" s="45"/>
      <c r="F209" s="45" t="s">
        <v>534</v>
      </c>
      <c r="G209" s="55"/>
      <c r="H209" s="56">
        <v>63</v>
      </c>
      <c r="I209" s="55"/>
      <c r="J209" s="55">
        <v>63</v>
      </c>
      <c r="K209" s="55"/>
      <c r="L209" s="52">
        <v>0</v>
      </c>
    </row>
    <row r="210" spans="1:12" ht="28.8" x14ac:dyDescent="0.3">
      <c r="A210" s="62">
        <v>208</v>
      </c>
      <c r="B210" s="60" t="s">
        <v>537</v>
      </c>
      <c r="C210" s="46" t="s">
        <v>533</v>
      </c>
      <c r="D210" s="45"/>
      <c r="E210" s="45"/>
      <c r="F210" s="45" t="s">
        <v>534</v>
      </c>
      <c r="G210" s="63"/>
      <c r="H210" s="64">
        <v>14</v>
      </c>
      <c r="I210" s="63"/>
      <c r="J210" s="63">
        <f t="shared" si="10"/>
        <v>14</v>
      </c>
      <c r="K210" s="63"/>
      <c r="L210" s="65">
        <f t="shared" si="11"/>
        <v>0</v>
      </c>
    </row>
    <row r="211" spans="1:12" ht="28.8" x14ac:dyDescent="0.3">
      <c r="A211" s="62">
        <f t="shared" si="12"/>
        <v>209</v>
      </c>
      <c r="B211" s="60" t="s">
        <v>538</v>
      </c>
      <c r="C211" s="46" t="s">
        <v>539</v>
      </c>
      <c r="D211" s="45"/>
      <c r="E211" s="45"/>
      <c r="F211" s="45" t="s">
        <v>534</v>
      </c>
      <c r="G211" s="55"/>
      <c r="H211" s="56">
        <v>2</v>
      </c>
      <c r="I211" s="55"/>
      <c r="J211" s="55">
        <f t="shared" si="10"/>
        <v>2</v>
      </c>
      <c r="K211" s="55"/>
      <c r="L211" s="52">
        <f t="shared" si="11"/>
        <v>0</v>
      </c>
    </row>
    <row r="212" spans="1:12" ht="28.8" x14ac:dyDescent="0.3">
      <c r="A212" s="62">
        <f t="shared" si="12"/>
        <v>210</v>
      </c>
      <c r="B212" s="60" t="s">
        <v>540</v>
      </c>
      <c r="C212" s="46" t="s">
        <v>246</v>
      </c>
      <c r="D212" s="45"/>
      <c r="E212" s="45"/>
      <c r="F212" s="45" t="s">
        <v>534</v>
      </c>
      <c r="G212" s="55"/>
      <c r="H212" s="56">
        <v>3</v>
      </c>
      <c r="I212" s="55"/>
      <c r="J212" s="55">
        <f t="shared" si="10"/>
        <v>3</v>
      </c>
      <c r="K212" s="55"/>
      <c r="L212" s="52">
        <f t="shared" si="11"/>
        <v>0</v>
      </c>
    </row>
    <row r="213" spans="1:12" ht="28.8" x14ac:dyDescent="0.3">
      <c r="A213" s="62">
        <f t="shared" si="12"/>
        <v>211</v>
      </c>
      <c r="B213" s="60" t="s">
        <v>541</v>
      </c>
      <c r="C213" s="46" t="s">
        <v>542</v>
      </c>
      <c r="D213" s="45"/>
      <c r="E213" s="45"/>
      <c r="F213" s="45" t="s">
        <v>237</v>
      </c>
      <c r="G213" s="55"/>
      <c r="H213" s="56">
        <v>22</v>
      </c>
      <c r="I213" s="55"/>
      <c r="J213" s="55">
        <f t="shared" si="10"/>
        <v>22</v>
      </c>
      <c r="K213" s="55"/>
      <c r="L213" s="52">
        <f t="shared" si="11"/>
        <v>0</v>
      </c>
    </row>
    <row r="214" spans="1:12" ht="57.6" x14ac:dyDescent="0.3">
      <c r="A214" s="62">
        <f t="shared" si="12"/>
        <v>212</v>
      </c>
      <c r="B214" s="60" t="s">
        <v>543</v>
      </c>
      <c r="C214" s="46" t="s">
        <v>544</v>
      </c>
      <c r="D214" s="45"/>
      <c r="E214" s="45"/>
      <c r="F214" s="45" t="s">
        <v>534</v>
      </c>
      <c r="G214" s="55"/>
      <c r="H214" s="56">
        <v>6</v>
      </c>
      <c r="I214" s="55"/>
      <c r="J214" s="55">
        <f t="shared" si="10"/>
        <v>6</v>
      </c>
      <c r="K214" s="55"/>
      <c r="L214" s="52">
        <f>J214*K214</f>
        <v>0</v>
      </c>
    </row>
    <row r="215" spans="1:12" ht="86.4" x14ac:dyDescent="0.3">
      <c r="A215" s="62">
        <v>213</v>
      </c>
      <c r="B215" s="60" t="s">
        <v>545</v>
      </c>
      <c r="C215" s="46" t="s">
        <v>374</v>
      </c>
      <c r="D215" s="45"/>
      <c r="E215" s="45"/>
      <c r="F215" s="45" t="s">
        <v>176</v>
      </c>
      <c r="G215" s="55"/>
      <c r="H215" s="56">
        <v>20</v>
      </c>
      <c r="I215" s="55"/>
      <c r="J215" s="55">
        <f t="shared" si="10"/>
        <v>20</v>
      </c>
      <c r="K215" s="55"/>
      <c r="L215" s="52">
        <f t="shared" si="11"/>
        <v>0</v>
      </c>
    </row>
    <row r="216" spans="1:12" ht="245.4" thickBot="1" x14ac:dyDescent="0.35">
      <c r="A216" s="62">
        <f t="shared" si="12"/>
        <v>214</v>
      </c>
      <c r="B216" s="60" t="s">
        <v>546</v>
      </c>
      <c r="C216" s="46" t="s">
        <v>547</v>
      </c>
      <c r="D216" s="45"/>
      <c r="E216" s="45"/>
      <c r="F216" s="45" t="s">
        <v>179</v>
      </c>
      <c r="G216" s="55"/>
      <c r="H216" s="55">
        <v>1</v>
      </c>
      <c r="I216" s="55"/>
      <c r="J216" s="55">
        <f t="shared" si="10"/>
        <v>1</v>
      </c>
      <c r="K216" s="55"/>
      <c r="L216" s="52">
        <f t="shared" si="11"/>
        <v>0</v>
      </c>
    </row>
    <row r="217" spans="1:12" ht="37.950000000000003" customHeight="1" thickBot="1" x14ac:dyDescent="0.35">
      <c r="G217" s="57"/>
      <c r="H217" s="57"/>
      <c r="I217" s="57"/>
      <c r="J217" s="57"/>
      <c r="K217" s="57"/>
      <c r="L217" s="53">
        <f>SUM(L3:L216)</f>
        <v>0</v>
      </c>
    </row>
    <row r="218" spans="1:12" ht="15" customHeight="1" x14ac:dyDescent="0.3">
      <c r="G218" s="57"/>
      <c r="H218" s="57"/>
      <c r="I218" s="57"/>
      <c r="J218" s="57"/>
      <c r="K218" s="57"/>
    </row>
    <row r="219" spans="1:12" ht="15" customHeight="1" x14ac:dyDescent="0.3">
      <c r="G219" s="57"/>
      <c r="H219" s="57"/>
      <c r="I219" s="57"/>
      <c r="J219" s="57"/>
      <c r="K219" s="57"/>
    </row>
    <row r="220" spans="1:12" ht="15" customHeight="1" x14ac:dyDescent="0.3">
      <c r="G220" s="57"/>
      <c r="H220" s="57"/>
      <c r="I220" s="57"/>
      <c r="J220" s="57"/>
      <c r="K220" s="57"/>
    </row>
    <row r="221" spans="1:12" ht="15" customHeight="1" x14ac:dyDescent="0.3">
      <c r="G221" s="57"/>
      <c r="H221" s="57"/>
      <c r="I221" s="57"/>
      <c r="J221" s="57"/>
      <c r="K221" s="57"/>
    </row>
    <row r="222" spans="1:12" ht="15" customHeight="1" x14ac:dyDescent="0.3">
      <c r="G222" s="57"/>
      <c r="H222" s="57"/>
      <c r="I222" s="57"/>
      <c r="J222" s="57"/>
      <c r="K222" s="57"/>
    </row>
    <row r="223" spans="1:12" ht="15" customHeight="1" x14ac:dyDescent="0.3">
      <c r="G223" s="57"/>
      <c r="H223" s="57"/>
      <c r="I223" s="57"/>
      <c r="J223" s="57"/>
      <c r="K223" s="57"/>
    </row>
    <row r="224" spans="1:12" ht="15" customHeight="1" x14ac:dyDescent="0.3">
      <c r="G224" s="57"/>
      <c r="H224" s="57"/>
      <c r="I224" s="57"/>
      <c r="J224" s="57"/>
      <c r="K224" s="57"/>
    </row>
    <row r="225" spans="7:11" ht="15" customHeight="1" x14ac:dyDescent="0.3">
      <c r="G225" s="57"/>
      <c r="H225" s="57"/>
      <c r="I225" s="57"/>
      <c r="J225" s="57"/>
      <c r="K225" s="57"/>
    </row>
  </sheetData>
  <phoneticPr fontId="1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b53c04f3480892c0778e5a38d6d6e088">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7b5682a17d769a0ab58bb9ea40972885"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TZA22002</TermName>
          <TermId xmlns="http://schemas.microsoft.com/office/infopath/2007/PartnerControls">9140ddb1-50b1-4b63-ae1d-e9b13be36d22</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cf76f155ced4ddcb4097134ff3c332f xmlns="85bf591c-2bb1-407e-a5a8-c84973aac0eb">
      <Terms xmlns="http://schemas.microsoft.com/office/infopath/2007/PartnerControls"/>
    </lcf76f155ced4ddcb4097134ff3c332f>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TZA22002-10127</TermName>
          <TermId xmlns="http://schemas.microsoft.com/office/infopath/2007/PartnerControls">fb99d76d-b7ab-4534-a49a-701d32b26d87</TermId>
        </TermInfo>
      </Terms>
    </l9d65098618b4a8fbbe87718e7187e6b>
    <TaxCatchAll xmlns="3022d1cc-9911-4d86-8921-f1af51355b6a">
      <Value>355</Value>
      <Value>88</Value>
      <Value>3</Value>
      <Value>1</Value>
    </TaxCatchAll>
    <_dlc_DocId xmlns="508ba6eb-9e09-4fd5-92f2-2d9921329f2d">TZAENABEL-129756839-144411</_dlc_DocId>
    <_dlc_DocIdUrl xmlns="508ba6eb-9e09-4fd5-92f2-2d9921329f2d">
      <Url>https://enabelbe.sharepoint.com/sites/TZA/_layouts/15/DocIdRedir.aspx?ID=TZAENABEL-129756839-144411</Url>
      <Description>TZAENABEL-129756839-144411</Description>
    </_dlc_DocIdUrl>
  </documentManagement>
</p:properties>
</file>

<file path=customXml/itemProps1.xml><?xml version="1.0" encoding="utf-8"?>
<ds:datastoreItem xmlns:ds="http://schemas.openxmlformats.org/officeDocument/2006/customXml" ds:itemID="{EBA831E1-13EF-468B-B193-AA75F01F5B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022d1cc-9911-4d86-8921-f1af51355b6a"/>
    <ds:schemaRef ds:uri="508ba6eb-9e09-4fd5-92f2-2d9921329f2d"/>
    <ds:schemaRef ds:uri="85bf591c-2bb1-407e-a5a8-c84973aac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C1B49D-5F72-4AAF-953A-42222D40A9C0}">
  <ds:schemaRefs>
    <ds:schemaRef ds:uri="http://schemas.microsoft.com/sharepoint/events"/>
  </ds:schemaRefs>
</ds:datastoreItem>
</file>

<file path=customXml/itemProps3.xml><?xml version="1.0" encoding="utf-8"?>
<ds:datastoreItem xmlns:ds="http://schemas.openxmlformats.org/officeDocument/2006/customXml" ds:itemID="{B508633E-27B0-4DB4-8C5E-EF3DAC5815D8}">
  <ds:schemaRefs>
    <ds:schemaRef ds:uri="http://schemas.microsoft.com/sharepoint/v3/contenttype/forms"/>
  </ds:schemaRefs>
</ds:datastoreItem>
</file>

<file path=customXml/itemProps4.xml><?xml version="1.0" encoding="utf-8"?>
<ds:datastoreItem xmlns:ds="http://schemas.openxmlformats.org/officeDocument/2006/customXml" ds:itemID="{A3F20DCB-B195-413C-951E-0DE4565DCD24}">
  <ds:schemaRefs>
    <ds:schemaRef ds:uri="http://schemas.microsoft.com/office/2006/metadata/properties"/>
    <ds:schemaRef ds:uri="http://schemas.microsoft.com/office/infopath/2007/PartnerControls"/>
    <ds:schemaRef ds:uri="http://schemas.microsoft.com/sharepoint/v3"/>
    <ds:schemaRef ds:uri="14a9c00f-d9e3-4eb9-aad3-f69239d17d9c"/>
    <ds:schemaRef ds:uri="85bf591c-2bb1-407e-a5a8-c84973aac0eb"/>
    <ds:schemaRef ds:uri="3022d1cc-9911-4d86-8921-f1af51355b6a"/>
    <ds:schemaRef ds:uri="508ba6eb-9e09-4fd5-92f2-2d9921329f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Blank BoQ VETA</vt:lpstr>
      <vt:lpstr>Consolidated BoQ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VETA</dc:creator>
  <cp:keywords/>
  <dc:description/>
  <cp:lastModifiedBy>MWAKIPESILE, Lutufyo</cp:lastModifiedBy>
  <cp:revision/>
  <dcterms:created xsi:type="dcterms:W3CDTF">2025-10-09T03:54:29Z</dcterms:created>
  <dcterms:modified xsi:type="dcterms:W3CDTF">2026-06-24T14:04:59Z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0x0101002C34C447E6454A40A553EE97A6C4718600C0AD85A285FA8C4A8793D430BCEDAA0A</vt:lpwstr>
  </property>
  <property fmtid="{D5CDD505-2E9C-101B-9397-08002B2CF9AE}" pid="3" name="MediaServiceImageTags">
    <vt:lpwstr/>
  </property>
  <property fmtid="{D5CDD505-2E9C-101B-9397-08002B2CF9AE}" pid="4" name="Document_Language">
    <vt:lpwstr>3</vt:lpwstr>
  </property>
  <property fmtid="{D5CDD505-2E9C-101B-9397-08002B2CF9AE}" pid="5" name="Document_Type">
    <vt:lpwstr/>
  </property>
  <property fmtid="{D5CDD505-2E9C-101B-9397-08002B2CF9AE}" pid="6" name="Country">
    <vt:lpwstr>1;#TZA|dfb3e6fb-85a6-48a3-80f6-c11ba0fe6160</vt:lpwstr>
  </property>
  <property fmtid="{D5CDD505-2E9C-101B-9397-08002B2CF9AE}" pid="7" name="Document_Status">
    <vt:lpwstr/>
  </property>
  <property fmtid="{D5CDD505-2E9C-101B-9397-08002B2CF9AE}" pid="8" name="Contract_reference">
    <vt:lpwstr>355</vt:lpwstr>
  </property>
  <property fmtid="{D5CDD505-2E9C-101B-9397-08002B2CF9AE}" pid="9" name="Project_code">
    <vt:lpwstr>88</vt:lpwstr>
  </property>
  <property fmtid="{D5CDD505-2E9C-101B-9397-08002B2CF9AE}" pid="10" name="_dlc_DocIdItemGuid">
    <vt:lpwstr>74199028-d7d9-4022-a99f-512043f6e541</vt:lpwstr>
  </property>
  <property fmtid="{D5CDD505-2E9C-101B-9397-08002B2CF9AE}" pid="11" name="_docset_NoMedatataSyncRequired">
    <vt:lpwstr>False</vt:lpwstr>
  </property>
</Properties>
</file>