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6"/>
  <workbookPr/>
  <mc:AlternateContent xmlns:mc="http://schemas.openxmlformats.org/markup-compatibility/2006">
    <mc:Choice Requires="x15">
      <x15ac:absPath xmlns:x15ac="http://schemas.microsoft.com/office/spreadsheetml/2010/11/ac" url="https://enabelbe-my.sharepoint.com/personal/oscar_mlay_enabel_be/Documents/Desktop/Blank BoQs/"/>
    </mc:Choice>
  </mc:AlternateContent>
  <xr:revisionPtr revIDLastSave="28" documentId="8_{E6995BB8-B771-4C1E-BD70-E8EDF229CE6F}" xr6:coauthVersionLast="47" xr6:coauthVersionMax="47" xr10:uidLastSave="{00FF3368-0638-45DC-9EA9-B8C7B4D1B70A}"/>
  <bookViews>
    <workbookView xWindow="-108" yWindow="-108" windowWidth="23256" windowHeight="12456" tabRatio="673" xr2:uid="{00000000-000D-0000-FFFF-FFFF00000000}"/>
  </bookViews>
  <sheets>
    <sheet name="BoQ-Lot 4- 3Boreholes " sheetId="2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6" l="1"/>
  <c r="H33" i="26" l="1"/>
  <c r="H60" i="26"/>
  <c r="H42" i="26"/>
  <c r="H52" i="26"/>
  <c r="H21" i="26"/>
  <c r="H19" i="26"/>
  <c r="H13" i="26"/>
  <c r="H11" i="26"/>
  <c r="H9" i="26"/>
  <c r="H61" i="26" l="1"/>
  <c r="C66" i="26"/>
  <c r="C67" i="26"/>
  <c r="C68" i="26"/>
  <c r="C69" i="26"/>
  <c r="H16" i="26"/>
  <c r="H18" i="26"/>
  <c r="H22" i="26"/>
  <c r="H24" i="26"/>
  <c r="H25" i="26"/>
  <c r="H26" i="26"/>
  <c r="H30" i="26"/>
  <c r="H41" i="26"/>
  <c r="H44" i="26"/>
  <c r="H35" i="26"/>
  <c r="H45" i="26"/>
  <c r="H48" i="26"/>
  <c r="H50" i="26"/>
  <c r="H51" i="26"/>
  <c r="H32" i="26"/>
  <c r="H53" i="26"/>
  <c r="H54" i="26"/>
  <c r="H55" i="26"/>
  <c r="H56" i="26"/>
  <c r="H57" i="26"/>
  <c r="H58" i="26"/>
  <c r="H59" i="26"/>
  <c r="H62" i="26"/>
  <c r="H15" i="26"/>
  <c r="H31" i="26"/>
  <c r="F47" i="26"/>
  <c r="H47" i="26" s="1"/>
  <c r="F46" i="26"/>
  <c r="H46" i="26" s="1"/>
  <c r="H6" i="26"/>
  <c r="H7" i="26"/>
  <c r="H8" i="26"/>
  <c r="H10" i="26"/>
  <c r="H12" i="26"/>
  <c r="H5" i="26"/>
  <c r="H14" i="26" l="1"/>
  <c r="H66" i="26" s="1"/>
  <c r="H27" i="26"/>
  <c r="H63" i="26"/>
  <c r="H69" i="26" s="1"/>
  <c r="H36" i="26"/>
  <c r="H68" i="26" s="1"/>
  <c r="H72" i="26"/>
  <c r="H73" i="26" s="1"/>
  <c r="H67" i="26" l="1"/>
  <c r="H70" i="26" s="1"/>
  <c r="H74" i="26"/>
  <c r="G71" i="26" l="1"/>
  <c r="H71" i="26" s="1"/>
</calcChain>
</file>

<file path=xl/sharedStrings.xml><?xml version="1.0" encoding="utf-8"?>
<sst xmlns="http://schemas.openxmlformats.org/spreadsheetml/2006/main" count="176" uniqueCount="137">
  <si>
    <t>TZA22003-10638- Lot 4- Kigoma DC: Bill of Quantities for Drilling of three (3) 6-Inch Boreholes, Installation of Solar Pumps and Photovoltaic Panels, Construction of Protective Fencing, and Pipe Connection from Boreholes to Elevated Water Storage Tanks for the Following Secondary Schools in Kigoma District Council: Mkongoro, Mgawa and Kidahwe Secondary Schools.</t>
  </si>
  <si>
    <t>ITEM</t>
  </si>
  <si>
    <t>DESCRIPTION</t>
  </si>
  <si>
    <t>SPECIFICATIONS</t>
  </si>
  <si>
    <t>UNIT</t>
  </si>
  <si>
    <t>QUANTITY</t>
  </si>
  <si>
    <t>RATE (EUROS)</t>
  </si>
  <si>
    <t>AMOUNT (EUROS)</t>
  </si>
  <si>
    <t>Site preparation, Mobilization and Demobilization</t>
  </si>
  <si>
    <t>Project registration</t>
  </si>
  <si>
    <t>Register the project with Tanzania Contractors Registration Board (CRB) and obtain project registration number</t>
  </si>
  <si>
    <t>Per Lot</t>
  </si>
  <si>
    <t>Supply and install a project signboard</t>
  </si>
  <si>
    <t xml:space="preserve">Constructed with Dia. 75mm and thichkness 4mm pipes with red oxide to prevent rust and two coats of black paint and 3mm thick plates as per attached drawing. The boards shall be finished with a painted background in the approved colour, and all project information (wording) shall be inscribed  by the Contracting Authority during implementation. </t>
  </si>
  <si>
    <t>Per School</t>
  </si>
  <si>
    <t>Secure water borehole drilling permits</t>
  </si>
  <si>
    <t>In accordance with the Water Resources Management Act and relevant national guidelines. Obtain approvals from the Ministry of Water Tanzania or other relevant authorities, and ensure the borehole is properly registered as required by Tanzanian regulations.</t>
  </si>
  <si>
    <t>Per Borehole</t>
  </si>
  <si>
    <t>Mobilization Hydrogeological survey team and tools</t>
  </si>
  <si>
    <t>Survey team and their respective Equipment, tools and Person Protective Equipment (PPE)</t>
  </si>
  <si>
    <t>Per school</t>
  </si>
  <si>
    <t>1.5</t>
  </si>
  <si>
    <t>Demobilization of Hydrogeological survey team and tool</t>
  </si>
  <si>
    <t>Mobilization of  drilling rig</t>
  </si>
  <si>
    <t xml:space="preserve">Mobilisation of drilling rig, rig operating crew, and all associated equipment, tools, and Personal Protective Equipment (PPE). Considering variable soil strata, wet or muddy ground conditions, seasonal rainfall, restricted access, and associated logistical constraints. No additional payment shall be made for such conditions.  This item shall be paid once only for each school. </t>
  </si>
  <si>
    <t>Demobilization of drilling rig</t>
  </si>
  <si>
    <t xml:space="preserve">Demobilisation of drilling rig, rig operating crew, and all associated equipment, tools, and Personal Protective Equipment (PPE). Considering variable soil strata, wet or muddy ground conditions, seasonal rainfall, restricted access, and associated logistical constraints. No additional payment shall be made for such conditions.  This item shall be paid once only for each school. </t>
  </si>
  <si>
    <t>Mobilization for plumbing works including excavation works and pumps installations</t>
  </si>
  <si>
    <t>Materials, Man power, tools and PPE</t>
  </si>
  <si>
    <t>Demobilization of for plumbing works including excavation works and pumps installations</t>
  </si>
  <si>
    <t>Total Cost for Preliminaries , Mobilization and Demobilization</t>
  </si>
  <si>
    <t>Hydrogeological Survey (Pre‑Drilling):
Identify optimum drilling point using electrical resistivity, VES mapping, and geological profiling.</t>
  </si>
  <si>
    <t>Provision of groundwater survey services, including geophysical investigations, aquifer identification, and borehole siting, in accordance with British Standards Institution BS 5930:2015 – Code of Practice for Ground Investigations.
The Contractor shall submit a comprehensive interpreted survey report, including recommended drilling location and depth, for the Managing Official’s review and approval prior to commencement of drilling works.</t>
  </si>
  <si>
    <t xml:space="preserve">Borehole:
Water Borehole Drilling  6-Inches (150mm) final diameter borehole </t>
  </si>
  <si>
    <t xml:space="preserve">Drill a borehole with a final diameter of 6" (150 mm) secure/protect hole from loose soil strata. The Contractor shall bear all the associated risks including protection of borehole from collapse of the overburden soil.
The Contractor shall deliver a fully functional production borehole with a minimum sustainable yield of 4.5m³/hr.
The borehole shall meet acceptable water quality standards for school use, as verified through registered water quality testing laboratory. Acceptance of drilling works is upon completion pumping test witnessed by Enabel Representative and the RUWASA/ KUWASSA (our partners) representatives and submission of pump test report. </t>
  </si>
  <si>
    <t>M</t>
  </si>
  <si>
    <t>Supply and install of 6- inch/150mm uPVC PN 16 screen and plain casing pipes depending on drilling formation</t>
  </si>
  <si>
    <t>Contractor should not proceed with casing works without participation of all relevant parties (Enabel Engineer and partners) and submission of design layout for plain and screen casing. Report (drawings) indicating the number and arrangement of casing , together with duly signed attendance sheets, shall be submitted as a condition for payment.</t>
  </si>
  <si>
    <t>Plain Casing pipes:
Supply and install Plain Casing 6" Upvc pn 16 pipes</t>
  </si>
  <si>
    <t>Supply and install 6-inch uPVC PN 16 casing pipes with socketed ends.</t>
  </si>
  <si>
    <t>PCS</t>
  </si>
  <si>
    <t>Screen pipes:
Supply and install 6" Upvc PN 16 Screens pipes Sections including bottom plug</t>
  </si>
  <si>
    <t>Supply and install 6-inch uPVC PN 16 screen sections with slot sizes of 0.75–1.00 mm.</t>
  </si>
  <si>
    <t>Supply and installation of borehole gravel pack and Borehole Development</t>
  </si>
  <si>
    <r>
      <rPr>
        <b/>
        <sz val="11"/>
        <color rgb="FF000000"/>
        <rFont val="Aptos"/>
        <family val="2"/>
      </rPr>
      <t xml:space="preserve">Gravel Pack:
</t>
    </r>
    <r>
      <rPr>
        <sz val="11"/>
        <color rgb="FF000000"/>
        <rFont val="Aptos"/>
        <family val="2"/>
      </rPr>
      <t>Analyze, select, supply, and install clean, well-graded gravel (4– 10mm size) as a filter medium around the borehole screen</t>
    </r>
  </si>
  <si>
    <t>Supply and install washed gravel 4-10mm grain size selected. Placement should continue until the top of the borehole.</t>
  </si>
  <si>
    <t>m3</t>
  </si>
  <si>
    <t>Borehole Development &amp; Cleaning</t>
  </si>
  <si>
    <t>Develop and clean the borehole by Air lifting (compressor method), surging and flushing to remove fines and drilling mud until water is free from sand. Duration; Minimum 4 hours or until water is free from sand.  Payable upon achieving sand-free water to the satisfaction of the Contracting authority and Partners.</t>
  </si>
  <si>
    <t>Hrs</t>
  </si>
  <si>
    <t>Borehole Pumping Test</t>
  </si>
  <si>
    <t>Payment shall be made upon successful completion of the test and submission of approved test results demonstrating reliable borehole performance data to the satisfaction of the Engineer.</t>
  </si>
  <si>
    <t xml:space="preserve">Constant Discharge Test for 24hrs: ( Confirming well sustainability)
Supply and Carry out a constant discharge (pumping) test to determine the sustainable yield of the borehole and assess aquifer characteristics under continuous pumping conditions. </t>
  </si>
  <si>
    <t>Carry out a constant discharge test.Scope of works includes
1. Measure and record static water level (SWL) prior to pumping
2. Pump the borehole at a constant discharge rate (as determined from the step-drawdown test)                                                                                                                                                                               3. Continuously monitor and record: Water level (drawdown) at specified time intervals and recod Pumping rate to ensure constant discharge is maintained.                                                                   4. Monitor and record recovery of water level after cessation of pumping
Duration:
Continuous pumping for 24 hours, followed by recovery monitoring
Deliverables: # Pumping test data sheets (time, discharge, drawdown, recovery)
# Drawdown and recovery curves and # Determination of sustainable yield and aquifer parameters #Date and time-stamped photographs, clear and taken on site during the actual test.                                                                                                                                                                                                                                                                                                                               NOTE: Payment shall be made upon successful completion of the test and submission of approved results demonstrating sustainable borehole performance to the satisfaction of the client.
The Contractor shall notify the Contracting Authority the Specifications for pump to be used in Pump Test prior to commencement. Also, shall provide at least Seven (7) calendar days  notice and coordinate the attendance of all relevant parties (Enabel Engineer and partners) for pump testing. Pump test reports that includes the date and time stamped photos, together with duly signed attendance sheets, shall be submitted as a condition for payment.</t>
  </si>
  <si>
    <r>
      <rPr>
        <b/>
        <sz val="11"/>
        <rFont val="Aptos"/>
        <family val="2"/>
      </rPr>
      <t xml:space="preserve">Water Quality </t>
    </r>
    <r>
      <rPr>
        <sz val="11"/>
        <rFont val="Aptos"/>
        <family val="2"/>
      </rPr>
      <t xml:space="preserve">                                                                                                                                   Conduct Water Quality Testing at a registered water quality laboratory - Check safe, suitability and compliant for school use ( hygiene, cooking and drinking)</t>
    </r>
  </si>
  <si>
    <r>
      <t>Submission of final water quality report as verified through registered water quality testing laboratory. The report shall include below parameters as per Tanzania &amp; World Health Orginsation (WHO) guidelines.
(</t>
    </r>
    <r>
      <rPr>
        <i/>
        <sz val="11"/>
        <color rgb="FF000000"/>
        <rFont val="Aptos"/>
        <family val="2"/>
      </rPr>
      <t>Chemical parameters: pH, Electrical conductivity, Total dissolved solids, and Salinity,
Bacteriological parameters: E.coli (Escherichia coli)  and Total coliforms, Physical parameters: Turbidity</t>
    </r>
    <r>
      <rPr>
        <sz val="11"/>
        <color rgb="FF000000"/>
        <rFont val="Aptos"/>
        <family val="2"/>
      </rPr>
      <t>)</t>
    </r>
  </si>
  <si>
    <r>
      <rPr>
        <b/>
        <sz val="11"/>
        <color rgb="FF000000"/>
        <rFont val="Aptos"/>
      </rPr>
      <t xml:space="preserve">Borehole Chamber
</t>
    </r>
    <r>
      <rPr>
        <sz val="11"/>
        <color rgb="FF000000"/>
        <rFont val="Aptos"/>
      </rPr>
      <t>Construct a brick wall borehole protection chamber of internal dimensions 1200 mm × 1200 mm, raised 450 mm above ground level, including all excavation, concrete works, masonry, metal door, and associated fittings complete.</t>
    </r>
  </si>
  <si>
    <t>Scope of Works:
(i)Excavate to a depth of 500 mm followed by C15 blinding  concrete
(ii)Construct 150 mm thick burnt brick walls in cement mortar (1:4), including plastering internally and externally (iii) Cast 150mm x150mm plain concrete beam(C20)
(iii) Fabricate and install heavy-duty steel door with:
        - Minimum 2 hinges (3" diameter, 5 mm thick)
        -Steel angle frame (minimum 4 mm thick), and 3mm thick metal  plate 
(iv) Provide tamper-resistant locking mechanism (anti-cut and anti-theft design)
(v) Form openings for rising main pipe and pump power cable, including sleeves and sealing
Apply protective finishes to all surfaces, including anti-corrosion paint to metal components</t>
  </si>
  <si>
    <t>No</t>
  </si>
  <si>
    <t>Total Cost for  Drilling, Casing, Borehole Development and testing</t>
  </si>
  <si>
    <t xml:space="preserve">Pump </t>
  </si>
  <si>
    <t>The Contractor shall provide atleast two-year warranty for the water pump</t>
  </si>
  <si>
    <t>Pump - 5HP
Supply and install a  5HP hybrid submersible borehole pump selected based on borehole conditions (solar and electricity grid compatible)</t>
  </si>
  <si>
    <t xml:space="preserve">Supply and install a hybrid submersible borehole pump (solar and grid compatible) complete with inverter/controller and all accessories.
Provide:
  5 HP Pedrollo 4SR 4/40 three-phase pump  for total dynamic head (TDH) ≥ 150 m
    or supply equivalent ISO-Certified brand
Yield (Q)&gt;= 4.5m³/hr, be properly installed to avoid sand abstraction, and include all equipment, labor, and commissioning for full operation to the Contracting Authority’s satisfaction.  
</t>
  </si>
  <si>
    <t>Pump - 3HP
Supply and install a  3HP hybrid submersible borehole pump selected based on borehole conditions (solar and grid compatible)</t>
  </si>
  <si>
    <t xml:space="preserve"> Provide a 3 HP Pedrollo 4SR m 4/22 -S single-phase  pump  for TDH &lt;= 150 m
    (Pedrollo, Grundfos, or equivalent ISO-Certified brand) 
Q&gt;= 4.5m³/hr,be properly installed to avoid sand abstraction, and include all equipment, labor, and commissioning for full operation to the Contracting Authority's satisfaction. 
</t>
  </si>
  <si>
    <t xml:space="preserve">Drop Electric cable
Supply and install submersible drop cable, 4-core × 4 mm² flat type. For Three Phase Pump. </t>
  </si>
  <si>
    <t xml:space="preserve">Submersible cable suitable for borehole pump installation, complete with all necessary connections and fittings. </t>
  </si>
  <si>
    <t xml:space="preserve">Drop Electric cable
Supply and install submersible drop cable, 4-core × 6 mm² flat type. For Single Phase Pump. </t>
  </si>
  <si>
    <t>Pump dry run protection sensor</t>
  </si>
  <si>
    <t xml:space="preserve">Supply, install, test and commission an electrode-type or well probe sensor for protecting the pump against dry-running by automatically stopping operation when water falls below the minimum safe operating level. </t>
  </si>
  <si>
    <t xml:space="preserve">Manilla Safety Rope for Pump Support
</t>
  </si>
  <si>
    <t>Supply and install 18mm diameter high-strength manilla rope for supporting the submersible pump within the borehole</t>
  </si>
  <si>
    <t>Total Cost for Pump Installation</t>
  </si>
  <si>
    <t>Solar panels, cabling, mounting structure, fencing, plumbing works and final report</t>
  </si>
  <si>
    <t>Pump Controller/Inverter</t>
  </si>
  <si>
    <t>10.1</t>
  </si>
  <si>
    <t>Submersible Pump Controller/Inverter
Supply and install hybrid pump Controller/Inverter with a function of MPPT (Maximum Power Point Tracking),  VFD (Variable Frequency Drive)  capable of operating both electricity grid and solar energy with the following specifications:
3.7kW, 5HP three phase Pump Inverter</t>
  </si>
  <si>
    <t>The Controller shall have
# VFD Function:
Control pump motor speed by regulating frequency and voltage to match the required discharge and available power
# MPPT Function:
Continuously optimize solar panel output to maximize energy harvesting throughout the day</t>
  </si>
  <si>
    <t>10.2</t>
  </si>
  <si>
    <t>Submersible pump Controller/Inverter
Supply and install hybrid pump Controller/Inverter with a function of MPPT (Maximum Power Point Tracking),  VFD (Variable Frequency Drive)  capable of operating both electricity grid and solar energy with the following specifications:
2kW, 3HP Single phase Pump Inverter</t>
  </si>
  <si>
    <r>
      <rPr>
        <b/>
        <sz val="11"/>
        <rFont val="Aptos"/>
        <family val="2"/>
      </rPr>
      <t>Monocrystalline PV Panels:</t>
    </r>
    <r>
      <rPr>
        <sz val="11"/>
        <rFont val="Aptos"/>
        <family val="2"/>
      </rPr>
      <t xml:space="preserve">
Supply and install photovoltaic (PV) panels  to operate a pump rated above 3H or 5 HP depending on borehole depth</t>
    </r>
  </si>
  <si>
    <r>
      <t xml:space="preserve">
 Install approved Monocrystalline PV brands taken from Tier1 list manufacture connected by MC4 connectors will be considered. The panels should be connected to a  frame via standard clamps. The frame should be connected to the support structure by welding. The solar panel array should face North since we are at Southern hemisphere at a tilt angle of 15 degrees to ensure that the solar receives direct sunlight throughout the day.
A surge protector needs to be installed inside the Electrical box for protection against unwanted power surge or spikes. To prevent the system against lightning, a lightning arrestor will be installed at the top left corner of the mounting structure.</t>
    </r>
    <r>
      <rPr>
        <sz val="11"/>
        <color rgb="FFFF0000"/>
        <rFont val="Aptos"/>
        <family val="2"/>
      </rPr>
      <t xml:space="preserve"> </t>
    </r>
    <r>
      <rPr>
        <sz val="11"/>
        <rFont val="Aptos"/>
        <family val="2"/>
      </rPr>
      <t xml:space="preserve">
The total power of the panels should meet the pump load needs, the panels should be connected in series to create the adequate voltage and current according to the pump limitations 3HP pumps will require not less than 5000w total wattage, 5HP pumps will require not less than 8000w total wattage.
</t>
    </r>
  </si>
  <si>
    <r>
      <rPr>
        <b/>
        <sz val="11"/>
        <rFont val="Aptos"/>
        <family val="2"/>
      </rPr>
      <t>Mounting structure:</t>
    </r>
    <r>
      <rPr>
        <sz val="11"/>
        <rFont val="Aptos"/>
        <family val="2"/>
      </rPr>
      <t xml:space="preserve">
Supply and Installation of Solar Mounting Structure
</t>
    </r>
  </si>
  <si>
    <r>
      <t xml:space="preserve">Foundations will consist of 300 × 300 × 600 mm Class 20 concrete blocks. Each foundation will incorporate vertical post diameter </t>
    </r>
    <r>
      <rPr>
        <b/>
        <sz val="11"/>
        <rFont val="Aptos"/>
        <family val="2"/>
      </rPr>
      <t>75mm</t>
    </r>
    <r>
      <rPr>
        <sz val="11"/>
        <rFont val="Aptos"/>
        <family val="2"/>
      </rPr>
      <t>, 2mm thickness round pipes (</t>
    </r>
    <r>
      <rPr>
        <b/>
        <sz val="11"/>
        <rFont val="Aptos"/>
        <family val="2"/>
      </rPr>
      <t>CHS</t>
    </r>
    <r>
      <rPr>
        <sz val="11"/>
        <rFont val="Aptos"/>
        <family val="2"/>
      </rPr>
      <t xml:space="preserve">), 2.5metres high. 
The structure will incorporate 40 × 40 × 2 mm (1.5"x1.5"x2mm) angle‑section diagonal bracing to enhance rigidity and load distribution. Top rails for supporting solar panels shall be 40mm x40mmx3mm (1.5"x1.5"x3mm) angle line sections, spaced to suit panel dimensions and ensure proper seating. A 40 × 3 mm (1.5"x3mm) flat bar clamping system shall be welded in place to secure the panels. As per Mounting Structure drawings &amp; Illustration picture. 
All Mounting structure will be coated with 2 coats of red oxide paint followed by 3 coats of high gloss ascot grey paint to provide for durable, weather resistant finish.  Payment for this Item shall be made only upon full completion of the works and acceptance by the Managing Official. </t>
    </r>
  </si>
  <si>
    <t>LS</t>
  </si>
  <si>
    <t>Plumbing works  from pump to the storage tanks</t>
  </si>
  <si>
    <t xml:space="preserve">Raiser Pipe
Supply and install HDPE 50mm Class D PN16 </t>
  </si>
  <si>
    <t xml:space="preserve">Supply and install 50mm HDPE PN 16  Class D rising main, complete with all necessary fittings, including unions, bends, and reducers, cable entry gland, and non return valve. The well head assembly shall also include a vent and inspection port. </t>
  </si>
  <si>
    <t>Well Pipe Top Seal:
Supply and install a 6" borehole PVC well seal</t>
  </si>
  <si>
    <t xml:space="preserve">The seal shall prevent the ingress of surface water, debris, and contaminants into the borehole while allowing proper passage of pipes, cables, and ventilation as required. </t>
  </si>
  <si>
    <t>Trench Excavation works</t>
  </si>
  <si>
    <t>Excavate hard ground ,and backfilling works, trench size 1m deep, 0.4m wide</t>
  </si>
  <si>
    <t>Rock excavations</t>
  </si>
  <si>
    <t>Allowance for rock excavation and sand backfilling works, trench size 1m deep, 0.4m wide</t>
  </si>
  <si>
    <t xml:space="preserve">Pipe connections from borehole surface to Storage PVC tank.
</t>
  </si>
  <si>
    <t>Supply and install HDPE PN 10 . The outer diameter 50mm. supply all nessary fittings including gate valves, bends, connectors, coupling, ball valves in tank, tank connectors and over flow out let.</t>
  </si>
  <si>
    <t>Cabling and Electrical Installation works ( Supply and Installation)</t>
  </si>
  <si>
    <t>Regular Electric Cable-1
Supply and install 2-core × 6 mm² electrical cable.</t>
  </si>
  <si>
    <t>Solar DC cable supplying power from the PV panels to the inverter</t>
  </si>
  <si>
    <t>Armored Electric Cable:
Supply and install 6 mm² × 4-core armoured electric cable. (For Single Phase Pump)</t>
  </si>
  <si>
    <t>Running from the pump to the elecric cabinet complete with all necessary connections.</t>
  </si>
  <si>
    <t xml:space="preserve">Armored Electric Cable:
Supply and install 4mm² × 4-core armoured electric cable. (For 5HP pump. Three Phase). </t>
  </si>
  <si>
    <t>Running from the pump to the elecric cabinet with all necessary connections</t>
  </si>
  <si>
    <t xml:space="preserve">I/O Switch
</t>
  </si>
  <si>
    <t>Supply and install PV 63A/ 1000V DC Isolator/disconnect switch</t>
  </si>
  <si>
    <t xml:space="preserve">Fuses (Complete with Switch and Holder)
</t>
  </si>
  <si>
    <t>Supply and install 32A fuse unit, complete with isolating swithc and suitable fuse holder</t>
  </si>
  <si>
    <t>Surge Protector:
Supply and install a surge protection device (SPD) rated 63A</t>
  </si>
  <si>
    <t>A surge protector needs to be installed inside the Electrical box for protection against unwanted power surge or spikes. To prevent the system against lightning, a lightning arrestor will be installed at the top left corner of the mounting structure.</t>
  </si>
  <si>
    <t>Circuit Breaker:
Supply and install a 2-pole circuit breaker rated at 32A</t>
  </si>
  <si>
    <t xml:space="preserve">Suitable for protection and isolation of electrical circuits, complete with all necessary connections and accessories. </t>
  </si>
  <si>
    <t xml:space="preserve">Lightning Arrester:
Supply and install a 1 m long, 16 mm diameter copper lightning conductor (air terminal) </t>
  </si>
  <si>
    <t xml:space="preserve">Complete with all necessary accessories for effective lightning protection of the installation. The system shall include a 16 mm diameter copper earth rod, properly driven into the ground to achieve low earth resistance, together with backfill materials comprising 30 kg of charcoal and 4 kg of stone salt (or equivalent earthing enhancement materials) to improve soil conductivity, suitable for protection against lightning strikes. </t>
  </si>
  <si>
    <t>Conduit Pipe:
Supply and install 1" PVC conduit pipe, suitable for routing and protection of electrical cables</t>
  </si>
  <si>
    <t xml:space="preserve">Complete with all necessary fittings, bends, couplings, and accessories, installed as per approved drawings and manufacturer specifications.  </t>
  </si>
  <si>
    <t>Electric Cabinet:
Supply and install a metal electrical cabinet of dimensions 500 mm × 400 mm × 200 mm</t>
  </si>
  <si>
    <t xml:space="preserve">The cabinet shall be weatherproof (minimum IP54 or better), corrosion-resistant, and equipped with a lockable hinged door, internal mounting plate (back panel), cable entry glands, and proper ventilation. </t>
  </si>
  <si>
    <r>
      <rPr>
        <b/>
        <sz val="11"/>
        <rFont val="Aptos"/>
        <family val="2"/>
      </rPr>
      <t>Fence</t>
    </r>
    <r>
      <rPr>
        <sz val="11"/>
        <rFont val="Aptos"/>
        <family val="2"/>
      </rPr>
      <t xml:space="preserve">
Supply, install &amp; construct a fence measuring 10m x 10m with a clear height of  2.4m
</t>
    </r>
  </si>
  <si>
    <t>The fence should be 10m x 10m and 2.4m high. The fence should have a spiral razor wire placed on Y – shaped supports welded neatly on top of the 2.4m evenly spaced fence supports covering both the borehole chamber and the solar panels. The Y-shaped supports should be of the same size and color as the fence supports with 0.2m spacing drilled holes at both sides of the supports for stainless steel attachment cable. A 150mm x 150mm x 150mm C20 Concrete strip will be casted along the fence bottom to ensure firm placement of the fencing wire and the fence poles. A 1.2m by 2m steel gate should also be installed for access to the pump area, the metal gate shall include a 50x50mm (2"x2"), 2mm thick square steel section for its main frame and a vertical 40mm by 40mm (1.5"x1.5") steel section spaced at 150mm for its infill section. Horizontal sections should be placed at 250mm spacing. The gate shall be fixed to the fence post using two(2) heavy-duty hinges and a lock to ensure smooth operation and adequate load capacity. As per attached drawing and illustration picture. 
A heavy-duty 50 mm (2") security padlock, resistant to cutting by hacksaw or grinder, shall be supplied and installed. All steel gate structure will be coated with 2 coats of red oxide paint followed by 3 coats of high gloss ascot grey paint to provide for durable, weather resistant finish.                                                                                                                                                                                                                                                                                                                                                             Payment for this Item shall be made only upon full completion of the works and acceptance by the Managing Official.</t>
  </si>
  <si>
    <t>Chippings (Aggregates):
Supply, deliver, and spread 16–20 mm size  stone aggregates within the designated fenced area. The aggregates shall be clean, hard, durable, and free from dust, clay, organic matter, and other deleterious materials.</t>
  </si>
  <si>
    <t>The works shall include proper leveling, compacting the soilt before spreading the aggreagate  to achieve a uniform layer of the specified thickness and a stable, well-drained surface suitable for the intended use. The contractor shall ensure even distribution, proper grading, and a neat finish to the satisfaction of the Contracting Authortiy</t>
  </si>
  <si>
    <t>M3</t>
  </si>
  <si>
    <r>
      <rPr>
        <b/>
        <sz val="11"/>
        <rFont val="Aptos"/>
        <family val="2"/>
      </rPr>
      <t>Final Report</t>
    </r>
    <r>
      <rPr>
        <sz val="11"/>
        <rFont val="Aptos"/>
        <family val="2"/>
      </rPr>
      <t xml:space="preserve">
Submit the Final report for  all water systeam to support future operations and maintenance </t>
    </r>
  </si>
  <si>
    <t>The report shall be comprehensive and shall include, but not be limited to, the following components:
-Geophysical survey report
-Borehole capacity (yield and drawdown) report
-Borehole lithological log / grain formation profile
-Water quality analysis report
-Assessment of silt content in water
-As-built drawings and As-Built BoQ for all works. 
-Operation, maintenance, and management guidelines manual
The report shall be clearly structured, properly documented, and submitted in both hard and soft copies, providing sufficient technical detail to support future operation, maintenance, and decision-making.</t>
  </si>
  <si>
    <t>Total Cost for Solar panels, Cabling, Mounting structure, fencing, plumbing works and Final report</t>
  </si>
  <si>
    <t>Summary Lot 4- Kigoma DC: Mkongoro, Mgawa and Kidahwe secondary school</t>
  </si>
  <si>
    <t>A</t>
  </si>
  <si>
    <t>B</t>
  </si>
  <si>
    <t>C</t>
  </si>
  <si>
    <t>D</t>
  </si>
  <si>
    <t>Total cost for one borehole = A+B+C+D</t>
  </si>
  <si>
    <t>Total cost to drill 3 borehole Excluding VAT ( EUROS)</t>
  </si>
  <si>
    <t xml:space="preserve">Nos </t>
  </si>
  <si>
    <t>Add contigency 15%</t>
  </si>
  <si>
    <t xml:space="preserve">LOT 2: Grand total all cost </t>
  </si>
  <si>
    <t>Euros (1E=2900TZS)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</si>
</sst>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_-;\-* #,##0_-;_-* &quot;-&quot;??_-;_-@_-"/>
  </numFmts>
  <fonts count="22">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
      <sz val="11"/>
      <name val="Calibri"/>
      <family val="2"/>
    </font>
    <font>
      <b/>
      <sz val="11"/>
      <color theme="1"/>
      <name val="Aptos"/>
      <family val="2"/>
    </font>
    <font>
      <b/>
      <sz val="11"/>
      <name val="Aptos"/>
      <family val="2"/>
    </font>
    <font>
      <b/>
      <sz val="11"/>
      <color rgb="FF000000"/>
      <name val="Aptos"/>
      <family val="2"/>
    </font>
    <font>
      <sz val="11"/>
      <name val="Aptos"/>
      <family val="2"/>
    </font>
    <font>
      <sz val="11"/>
      <color rgb="FF000000"/>
      <name val="Aptos"/>
      <family val="2"/>
    </font>
    <font>
      <i/>
      <sz val="11"/>
      <color rgb="FF000000"/>
      <name val="Aptos"/>
      <family val="2"/>
    </font>
    <font>
      <sz val="11"/>
      <color rgb="FFFF0000"/>
      <name val="Aptos"/>
      <family val="2"/>
    </font>
    <font>
      <b/>
      <sz val="11"/>
      <color rgb="FF000000"/>
      <name val="Aptos"/>
    </font>
    <font>
      <sz val="11"/>
      <color rgb="FF000000"/>
      <name val="Aptos"/>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indexed="64"/>
      </left>
      <right/>
      <top style="medium">
        <color indexed="64"/>
      </top>
      <bottom/>
      <diagonal/>
    </border>
    <border>
      <left style="thin">
        <color auto="1"/>
      </left>
      <right style="medium">
        <color indexed="64"/>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6">
    <xf numFmtId="0" fontId="0" fillId="0" borderId="0"/>
    <xf numFmtId="164" fontId="5"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cellStyleXfs>
  <cellXfs count="109">
    <xf numFmtId="0" fontId="0" fillId="0" borderId="0" xfId="0"/>
    <xf numFmtId="0" fontId="2" fillId="0" borderId="0" xfId="0" applyFont="1"/>
    <xf numFmtId="0" fontId="8" fillId="0" borderId="0" xfId="0" applyFont="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2" fillId="0" borderId="0" xfId="0" applyFont="1" applyAlignment="1">
      <alignment vertical="center" wrapText="1"/>
    </xf>
    <xf numFmtId="0" fontId="10" fillId="0" borderId="2" xfId="0" applyFont="1" applyBorder="1" applyAlignment="1">
      <alignment wrapText="1"/>
    </xf>
    <xf numFmtId="0" fontId="2" fillId="0" borderId="0" xfId="0" applyFont="1" applyAlignment="1">
      <alignment horizontal="center" vertical="center" wrapText="1"/>
    </xf>
    <xf numFmtId="164" fontId="2" fillId="0" borderId="0" xfId="1" applyFont="1" applyBorder="1" applyAlignment="1">
      <alignment horizontal="center" vertical="center" wrapText="1"/>
    </xf>
    <xf numFmtId="0" fontId="7" fillId="0" borderId="0" xfId="0" applyFont="1" applyAlignment="1">
      <alignment vertical="top" wrapText="1"/>
    </xf>
    <xf numFmtId="0" fontId="7" fillId="0" borderId="3" xfId="0" applyFont="1" applyBorder="1" applyAlignment="1">
      <alignment vertical="top" wrapText="1"/>
    </xf>
    <xf numFmtId="0" fontId="8" fillId="0" borderId="0" xfId="0" applyFont="1" applyAlignment="1">
      <alignment vertical="center" wrapText="1"/>
    </xf>
    <xf numFmtId="0" fontId="1" fillId="0" borderId="0" xfId="0" applyFont="1"/>
    <xf numFmtId="165" fontId="8" fillId="0" borderId="0" xfId="0" applyNumberFormat="1" applyFont="1" applyAlignment="1">
      <alignment horizontal="center" vertical="center" wrapText="1"/>
    </xf>
    <xf numFmtId="166" fontId="2" fillId="0" borderId="0" xfId="1" applyNumberFormat="1" applyFont="1" applyBorder="1" applyAlignment="1">
      <alignment vertical="center" wrapText="1"/>
    </xf>
    <xf numFmtId="0" fontId="8" fillId="0" borderId="3" xfId="0" applyFont="1" applyBorder="1" applyAlignment="1">
      <alignment vertical="center" wrapText="1"/>
    </xf>
    <xf numFmtId="0" fontId="10" fillId="0" borderId="3" xfId="0" applyFont="1" applyBorder="1" applyAlignment="1">
      <alignment wrapText="1"/>
    </xf>
    <xf numFmtId="0" fontId="2" fillId="0" borderId="0" xfId="0" applyFont="1" applyAlignment="1">
      <alignment vertical="top" wrapText="1"/>
    </xf>
    <xf numFmtId="165"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6" fontId="9" fillId="0" borderId="1" xfId="1" applyNumberFormat="1" applyFont="1" applyFill="1" applyBorder="1" applyAlignment="1">
      <alignment vertical="center" wrapText="1"/>
    </xf>
    <xf numFmtId="0" fontId="8" fillId="0" borderId="3" xfId="0" applyFont="1" applyBorder="1" applyAlignment="1">
      <alignment vertical="top" wrapText="1"/>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center" vertical="center" wrapText="1"/>
    </xf>
    <xf numFmtId="164" fontId="1" fillId="0" borderId="0" xfId="1" applyFont="1" applyBorder="1" applyAlignment="1">
      <alignment horizontal="center" vertical="center" wrapText="1"/>
    </xf>
    <xf numFmtId="166" fontId="1" fillId="0" borderId="0" xfId="1" applyNumberFormat="1" applyFont="1" applyBorder="1" applyAlignment="1">
      <alignment vertical="center" wrapText="1"/>
    </xf>
    <xf numFmtId="0" fontId="3" fillId="0" borderId="0" xfId="0" applyFont="1"/>
    <xf numFmtId="0" fontId="3" fillId="0" borderId="1" xfId="5" applyFont="1" applyBorder="1" applyAlignment="1">
      <alignment horizontal="left" vertical="top" wrapText="1"/>
    </xf>
    <xf numFmtId="166" fontId="8" fillId="0" borderId="0" xfId="0" applyNumberFormat="1" applyFont="1" applyAlignment="1">
      <alignment vertical="top"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wrapText="1"/>
    </xf>
    <xf numFmtId="165" fontId="8" fillId="0" borderId="9"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14" fillId="5" borderId="1" xfId="5" applyNumberFormat="1" applyFont="1" applyFill="1" applyBorder="1" applyAlignment="1">
      <alignment horizontal="center" vertical="center" wrapText="1"/>
    </xf>
    <xf numFmtId="0" fontId="15" fillId="5" borderId="1" xfId="5" applyFont="1" applyFill="1" applyBorder="1" applyAlignment="1">
      <alignment horizontal="center" vertical="center" wrapText="1"/>
    </xf>
    <xf numFmtId="166" fontId="13" fillId="5" borderId="1" xfId="1" applyNumberFormat="1" applyFont="1" applyFill="1" applyBorder="1" applyAlignment="1">
      <alignment horizontal="center" vertical="center" wrapText="1"/>
    </xf>
    <xf numFmtId="166" fontId="13" fillId="5" borderId="6" xfId="1" applyNumberFormat="1" applyFont="1" applyFill="1" applyBorder="1" applyAlignment="1">
      <alignment horizontal="center" vertical="center" wrapText="1"/>
    </xf>
    <xf numFmtId="165" fontId="14" fillId="0" borderId="1" xfId="5" applyNumberFormat="1" applyFont="1" applyBorder="1" applyAlignment="1">
      <alignment horizontal="center" vertical="center" wrapText="1"/>
    </xf>
    <xf numFmtId="0" fontId="14" fillId="0" borderId="1" xfId="5" applyFont="1" applyBorder="1" applyAlignment="1">
      <alignment vertical="top"/>
    </xf>
    <xf numFmtId="0" fontId="16" fillId="0" borderId="1" xfId="5" applyFont="1" applyBorder="1" applyAlignment="1">
      <alignment vertical="top" wrapText="1"/>
    </xf>
    <xf numFmtId="0" fontId="16" fillId="0" borderId="1" xfId="5" applyFont="1" applyBorder="1" applyAlignment="1">
      <alignment horizontal="center" vertical="center" wrapText="1"/>
    </xf>
    <xf numFmtId="166" fontId="16" fillId="0" borderId="1" xfId="1" applyNumberFormat="1" applyFont="1" applyBorder="1" applyAlignment="1">
      <alignment vertical="center" wrapText="1"/>
    </xf>
    <xf numFmtId="165" fontId="16" fillId="0" borderId="1" xfId="5" applyNumberFormat="1"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horizontal="center" vertical="center" wrapText="1"/>
    </xf>
    <xf numFmtId="166" fontId="16" fillId="2" borderId="1" xfId="1" applyNumberFormat="1" applyFont="1" applyFill="1" applyBorder="1" applyAlignment="1">
      <alignment vertical="center" wrapText="1"/>
    </xf>
    <xf numFmtId="0" fontId="16"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16" fillId="2"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66" fontId="14" fillId="4" borderId="1" xfId="1" applyNumberFormat="1" applyFont="1" applyFill="1" applyBorder="1" applyAlignment="1">
      <alignment vertical="center" wrapText="1"/>
    </xf>
    <xf numFmtId="165" fontId="16" fillId="0" borderId="1" xfId="0" applyNumberFormat="1" applyFont="1" applyBorder="1" applyAlignment="1">
      <alignment horizontal="center" vertical="center" wrapText="1"/>
    </xf>
    <xf numFmtId="0" fontId="14" fillId="0" borderId="1" xfId="0" applyFont="1" applyBorder="1" applyAlignment="1">
      <alignment horizontal="left" vertical="top" wrapText="1"/>
    </xf>
    <xf numFmtId="0" fontId="14" fillId="0" borderId="1" xfId="5" applyFont="1" applyBorder="1" applyAlignment="1">
      <alignment horizontal="center" vertical="center" wrapText="1"/>
    </xf>
    <xf numFmtId="0" fontId="14" fillId="0" borderId="1" xfId="0" applyFont="1" applyBorder="1" applyAlignment="1">
      <alignment horizontal="center" vertical="center" wrapText="1"/>
    </xf>
    <xf numFmtId="166" fontId="14" fillId="0" borderId="1" xfId="1" applyNumberFormat="1" applyFont="1" applyFill="1" applyBorder="1" applyAlignment="1">
      <alignment vertical="center" wrapText="1"/>
    </xf>
    <xf numFmtId="165" fontId="16" fillId="2" borderId="1" xfId="0" applyNumberFormat="1" applyFont="1" applyFill="1" applyBorder="1" applyAlignment="1">
      <alignment horizontal="center" vertical="center" wrapText="1"/>
    </xf>
    <xf numFmtId="0" fontId="17" fillId="0" borderId="1" xfId="0" applyFont="1" applyBorder="1" applyAlignment="1">
      <alignment horizontal="left" vertical="top" wrapText="1"/>
    </xf>
    <xf numFmtId="165" fontId="16" fillId="3" borderId="1" xfId="0" applyNumberFormat="1" applyFont="1" applyFill="1" applyBorder="1" applyAlignment="1">
      <alignment horizontal="center" vertical="center" wrapText="1"/>
    </xf>
    <xf numFmtId="0" fontId="16" fillId="3" borderId="1" xfId="0" applyFont="1" applyFill="1" applyBorder="1" applyAlignment="1">
      <alignment vertical="top" wrapText="1"/>
    </xf>
    <xf numFmtId="0" fontId="16" fillId="3" borderId="1" xfId="5" applyFont="1" applyFill="1" applyBorder="1" applyAlignment="1">
      <alignment horizontal="center" vertical="center" wrapText="1"/>
    </xf>
    <xf numFmtId="0" fontId="16" fillId="3" borderId="1" xfId="0" applyFont="1" applyFill="1" applyBorder="1" applyAlignment="1">
      <alignment horizontal="center" vertical="center" wrapText="1"/>
    </xf>
    <xf numFmtId="166" fontId="16" fillId="3" borderId="1" xfId="1" applyNumberFormat="1" applyFont="1" applyFill="1" applyBorder="1" applyAlignment="1">
      <alignment vertical="center" wrapText="1"/>
    </xf>
    <xf numFmtId="165" fontId="14" fillId="2" borderId="1" xfId="0" applyNumberFormat="1" applyFont="1" applyFill="1" applyBorder="1" applyAlignment="1">
      <alignment horizontal="center" vertical="center" wrapText="1"/>
    </xf>
    <xf numFmtId="0" fontId="14" fillId="0" borderId="1" xfId="0" applyFont="1" applyBorder="1" applyAlignment="1">
      <alignment vertical="top"/>
    </xf>
    <xf numFmtId="0" fontId="17" fillId="0" borderId="1" xfId="0" applyFont="1" applyBorder="1" applyAlignment="1">
      <alignment vertical="top" wrapText="1"/>
    </xf>
    <xf numFmtId="0" fontId="17" fillId="0" borderId="1" xfId="5" applyFont="1" applyBorder="1" applyAlignment="1">
      <alignment horizontal="center" vertical="center" wrapText="1"/>
    </xf>
    <xf numFmtId="165" fontId="14" fillId="4" borderId="1" xfId="0" applyNumberFormat="1" applyFont="1" applyFill="1" applyBorder="1" applyAlignment="1">
      <alignment horizontal="center" vertical="center" wrapText="1"/>
    </xf>
    <xf numFmtId="0" fontId="14" fillId="4" borderId="1" xfId="0" applyFont="1" applyFill="1" applyBorder="1" applyAlignment="1">
      <alignment vertical="top" wrapText="1"/>
    </xf>
    <xf numFmtId="0" fontId="14" fillId="0" borderId="1" xfId="0" applyFont="1" applyBorder="1" applyAlignment="1">
      <alignment vertical="top" wrapText="1"/>
    </xf>
    <xf numFmtId="166" fontId="16" fillId="0" borderId="1" xfId="1" applyNumberFormat="1" applyFont="1" applyFill="1" applyBorder="1" applyAlignment="1">
      <alignment vertical="center" wrapText="1"/>
    </xf>
    <xf numFmtId="166" fontId="16" fillId="0" borderId="1" xfId="1" applyNumberFormat="1" applyFont="1" applyFill="1" applyBorder="1" applyAlignment="1">
      <alignment horizontal="center" vertical="center" wrapText="1"/>
    </xf>
    <xf numFmtId="165" fontId="14" fillId="0" borderId="1" xfId="0" applyNumberFormat="1" applyFont="1" applyBorder="1" applyAlignment="1">
      <alignment horizontal="center" vertical="center" wrapText="1"/>
    </xf>
    <xf numFmtId="0" fontId="16" fillId="3" borderId="1" xfId="0" applyFont="1" applyFill="1" applyBorder="1" applyAlignment="1">
      <alignment horizontal="center" wrapText="1"/>
    </xf>
    <xf numFmtId="0" fontId="16" fillId="3" borderId="4" xfId="0" applyFont="1" applyFill="1" applyBorder="1" applyAlignment="1">
      <alignment wrapText="1"/>
    </xf>
    <xf numFmtId="0" fontId="16" fillId="3" borderId="4" xfId="0" applyFont="1" applyFill="1" applyBorder="1" applyAlignment="1">
      <alignment horizontal="center" wrapText="1"/>
    </xf>
    <xf numFmtId="166" fontId="16" fillId="3" borderId="1" xfId="1" applyNumberFormat="1" applyFont="1" applyFill="1" applyBorder="1" applyAlignment="1">
      <alignment horizontal="center" vertical="center" wrapText="1"/>
    </xf>
    <xf numFmtId="2" fontId="16" fillId="2" borderId="1" xfId="0" applyNumberFormat="1" applyFont="1" applyFill="1" applyBorder="1" applyAlignment="1">
      <alignment horizontal="center" vertical="center" wrapText="1"/>
    </xf>
    <xf numFmtId="165" fontId="14" fillId="0" borderId="1" xfId="0" applyNumberFormat="1" applyFont="1" applyBorder="1" applyAlignment="1">
      <alignment horizontal="center" vertical="top" wrapText="1"/>
    </xf>
    <xf numFmtId="0" fontId="14" fillId="0" borderId="3" xfId="0" applyFont="1" applyBorder="1" applyAlignment="1">
      <alignment vertical="top" wrapText="1"/>
    </xf>
    <xf numFmtId="166" fontId="16" fillId="0" borderId="1" xfId="1" applyNumberFormat="1" applyFont="1" applyBorder="1" applyAlignment="1">
      <alignment horizontal="left" vertical="center" wrapText="1"/>
    </xf>
    <xf numFmtId="166" fontId="17" fillId="2" borderId="1" xfId="1" applyNumberFormat="1" applyFont="1" applyFill="1" applyBorder="1" applyAlignment="1">
      <alignment vertical="center" wrapText="1"/>
    </xf>
    <xf numFmtId="0" fontId="14" fillId="0" borderId="1" xfId="0" applyFont="1" applyBorder="1" applyAlignment="1">
      <alignment horizontal="left" vertical="top"/>
    </xf>
    <xf numFmtId="165" fontId="16" fillId="0" borderId="1" xfId="0" applyNumberFormat="1" applyFont="1" applyBorder="1" applyAlignment="1">
      <alignment horizontal="center" vertical="top" wrapText="1"/>
    </xf>
    <xf numFmtId="0" fontId="16" fillId="0" borderId="1" xfId="0" applyFont="1" applyBorder="1" applyAlignment="1">
      <alignment horizontal="left" vertical="top"/>
    </xf>
    <xf numFmtId="166" fontId="14" fillId="0" borderId="1" xfId="1" applyNumberFormat="1" applyFont="1" applyBorder="1" applyAlignment="1">
      <alignment horizontal="left" vertical="center" wrapText="1"/>
    </xf>
    <xf numFmtId="166" fontId="15" fillId="2" borderId="1" xfId="1" applyNumberFormat="1" applyFont="1" applyFill="1" applyBorder="1" applyAlignment="1">
      <alignment vertical="center" wrapText="1"/>
    </xf>
    <xf numFmtId="165" fontId="14" fillId="3" borderId="1" xfId="0" applyNumberFormat="1" applyFont="1" applyFill="1" applyBorder="1" applyAlignment="1">
      <alignment horizontal="center" vertical="center" wrapText="1"/>
    </xf>
    <xf numFmtId="0" fontId="14" fillId="3" borderId="1" xfId="0" applyFont="1" applyFill="1" applyBorder="1" applyAlignment="1">
      <alignment horizontal="left" vertical="top" wrapText="1"/>
    </xf>
    <xf numFmtId="0" fontId="14" fillId="3" borderId="1" xfId="0" applyFont="1" applyFill="1" applyBorder="1" applyAlignment="1">
      <alignment vertical="top" wrapText="1"/>
    </xf>
    <xf numFmtId="2" fontId="14" fillId="3" borderId="1" xfId="0" applyNumberFormat="1" applyFont="1" applyFill="1" applyBorder="1" applyAlignment="1">
      <alignment horizontal="center" vertical="center" wrapText="1"/>
    </xf>
    <xf numFmtId="0" fontId="21" fillId="0" borderId="1" xfId="0" applyFont="1" applyBorder="1" applyAlignment="1">
      <alignment vertical="top" wrapText="1"/>
    </xf>
    <xf numFmtId="0" fontId="14" fillId="4" borderId="10" xfId="0" applyFont="1" applyFill="1" applyBorder="1" applyAlignment="1">
      <alignment horizontal="right" vertical="top" wrapText="1"/>
    </xf>
    <xf numFmtId="0" fontId="14" fillId="4" borderId="11" xfId="0" applyFont="1" applyFill="1" applyBorder="1" applyAlignment="1">
      <alignment horizontal="right" vertical="top" wrapText="1"/>
    </xf>
    <xf numFmtId="0" fontId="14" fillId="4" borderId="4" xfId="0" applyFont="1" applyFill="1" applyBorder="1" applyAlignment="1">
      <alignment horizontal="right" vertical="top" wrapText="1"/>
    </xf>
    <xf numFmtId="0" fontId="13" fillId="4" borderId="10" xfId="0" applyFont="1" applyFill="1" applyBorder="1" applyAlignment="1">
      <alignment horizontal="right" vertical="top"/>
    </xf>
    <xf numFmtId="0" fontId="13" fillId="4" borderId="11" xfId="0" applyFont="1" applyFill="1" applyBorder="1" applyAlignment="1">
      <alignment horizontal="right" vertical="top"/>
    </xf>
    <xf numFmtId="0" fontId="13" fillId="4" borderId="4" xfId="0" applyFont="1" applyFill="1" applyBorder="1" applyAlignment="1">
      <alignment horizontal="right" vertical="top"/>
    </xf>
    <xf numFmtId="0" fontId="14" fillId="3" borderId="10" xfId="0" applyFont="1" applyFill="1" applyBorder="1" applyAlignment="1">
      <alignment vertical="top" wrapText="1"/>
    </xf>
    <xf numFmtId="0" fontId="14" fillId="3" borderId="11" xfId="0" applyFont="1" applyFill="1" applyBorder="1" applyAlignment="1">
      <alignment vertical="top" wrapText="1"/>
    </xf>
    <xf numFmtId="0" fontId="14" fillId="3" borderId="4" xfId="0" applyFont="1" applyFill="1" applyBorder="1" applyAlignment="1">
      <alignment vertical="top" wrapText="1"/>
    </xf>
    <xf numFmtId="0" fontId="13" fillId="0" borderId="5" xfId="5" applyFont="1" applyBorder="1" applyAlignment="1">
      <alignment horizontal="left" vertical="center" wrapText="1"/>
    </xf>
    <xf numFmtId="0" fontId="13" fillId="0" borderId="7" xfId="5" applyFont="1" applyBorder="1" applyAlignment="1">
      <alignment horizontal="left" vertical="center" wrapText="1"/>
    </xf>
    <xf numFmtId="0" fontId="13" fillId="0" borderId="8" xfId="5" applyFont="1" applyBorder="1" applyAlignment="1">
      <alignment horizontal="left" vertical="center" wrapText="1"/>
    </xf>
    <xf numFmtId="0" fontId="16" fillId="3" borderId="10" xfId="0" applyFont="1" applyFill="1" applyBorder="1" applyAlignment="1">
      <alignment vertical="top" wrapText="1"/>
    </xf>
    <xf numFmtId="0" fontId="16" fillId="3" borderId="11" xfId="0" applyFont="1" applyFill="1" applyBorder="1" applyAlignment="1">
      <alignment vertical="top" wrapText="1"/>
    </xf>
    <xf numFmtId="0" fontId="16" fillId="3" borderId="4" xfId="0" applyFont="1" applyFill="1" applyBorder="1" applyAlignment="1">
      <alignment vertical="top" wrapText="1"/>
    </xf>
  </cellXfs>
  <cellStyles count="6">
    <cellStyle name="Comma" xfId="1" builtinId="3"/>
    <cellStyle name="Comma 2" xfId="2" xr:uid="{00000000-0005-0000-0000-000001000000}"/>
    <cellStyle name="Comma 2 2" xfId="3" xr:uid="{00000000-0005-0000-0000-000002000000}"/>
    <cellStyle name="Comma 3" xfId="4" xr:uid="{00000000-0005-0000-0000-000003000000}"/>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58</xdr:row>
      <xdr:rowOff>777239</xdr:rowOff>
    </xdr:from>
    <xdr:to>
      <xdr:col>9</xdr:col>
      <xdr:colOff>0</xdr:colOff>
      <xdr:row>60</xdr:row>
      <xdr:rowOff>0</xdr:rowOff>
    </xdr:to>
    <xdr:pic>
      <xdr:nvPicPr>
        <xdr:cNvPr id="2" name="Picture 1">
          <a:extLst>
            <a:ext uri="{FF2B5EF4-FFF2-40B4-BE49-F238E27FC236}">
              <a16:creationId xmlns:a16="http://schemas.microsoft.com/office/drawing/2014/main" id="{D8F73AD9-8566-0CFA-AB34-6372899B8DB6}"/>
            </a:ext>
          </a:extLst>
        </xdr:cNvPr>
        <xdr:cNvPicPr>
          <a:picLocks noChangeAspect="1"/>
        </xdr:cNvPicPr>
      </xdr:nvPicPr>
      <xdr:blipFill>
        <a:blip xmlns:r="http://schemas.openxmlformats.org/officeDocument/2006/relationships" r:embed="rId1"/>
        <a:stretch>
          <a:fillRect/>
        </a:stretch>
      </xdr:blipFill>
      <xdr:spPr>
        <a:xfrm>
          <a:off x="19326225" y="40572689"/>
          <a:ext cx="2295525" cy="2289811"/>
        </a:xfrm>
        <a:prstGeom prst="rect">
          <a:avLst/>
        </a:prstGeom>
      </xdr:spPr>
    </xdr:pic>
    <xdr:clientData/>
  </xdr:twoCellAnchor>
  <xdr:twoCellAnchor editAs="oneCell">
    <xdr:from>
      <xdr:col>8</xdr:col>
      <xdr:colOff>19700</xdr:colOff>
      <xdr:row>41</xdr:row>
      <xdr:rowOff>8468</xdr:rowOff>
    </xdr:from>
    <xdr:to>
      <xdr:col>9</xdr:col>
      <xdr:colOff>20743</xdr:colOff>
      <xdr:row>43</xdr:row>
      <xdr:rowOff>20744</xdr:rowOff>
    </xdr:to>
    <xdr:pic>
      <xdr:nvPicPr>
        <xdr:cNvPr id="3" name="Picture 2">
          <a:extLst>
            <a:ext uri="{FF2B5EF4-FFF2-40B4-BE49-F238E27FC236}">
              <a16:creationId xmlns:a16="http://schemas.microsoft.com/office/drawing/2014/main" id="{31EF3FF3-14F9-05DE-6B2E-A963CD110B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63967" y="31191201"/>
          <a:ext cx="2308633" cy="1769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05D75-6432-4BA8-AF53-9ECCEC0A6B58}">
  <sheetPr>
    <tabColor rgb="FFFF0000"/>
    <pageSetUpPr fitToPage="1"/>
  </sheetPr>
  <dimension ref="A1:HG133"/>
  <sheetViews>
    <sheetView tabSelected="1" view="pageBreakPreview" topLeftCell="A6" zoomScale="70" zoomScaleNormal="100" zoomScaleSheetLayoutView="70" workbookViewId="0">
      <selection activeCell="C16" sqref="C16"/>
    </sheetView>
  </sheetViews>
  <sheetFormatPr defaultColWidth="8.875" defaultRowHeight="14.45"/>
  <cols>
    <col min="1" max="1" width="2.75" style="5" customWidth="1"/>
    <col min="2" max="2" width="8.75" style="33" customWidth="1"/>
    <col min="3" max="3" width="84.5" style="17" customWidth="1"/>
    <col min="4" max="4" width="147.75" style="17" customWidth="1"/>
    <col min="5" max="5" width="13.625" style="7" customWidth="1"/>
    <col min="6" max="6" width="11.25" style="8" customWidth="1"/>
    <col min="7" max="7" width="16.5" style="14" customWidth="1"/>
    <col min="8" max="8" width="12.25" style="14" customWidth="1"/>
    <col min="9" max="9" width="33.625" style="5" customWidth="1"/>
    <col min="10" max="10" width="13.875" style="5" customWidth="1"/>
    <col min="11" max="11" width="13.125" style="5" customWidth="1"/>
    <col min="12" max="12" width="14.625" style="5" customWidth="1"/>
    <col min="13" max="16384" width="8.875" style="5"/>
  </cols>
  <sheetData>
    <row r="1" spans="1:215" ht="15" thickBot="1">
      <c r="A1" s="22"/>
      <c r="C1" s="23"/>
      <c r="D1" s="23"/>
      <c r="E1" s="24"/>
      <c r="F1" s="25"/>
      <c r="G1" s="26"/>
      <c r="H1" s="26"/>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row>
    <row r="2" spans="1:215" s="1" customFormat="1" ht="68.45" customHeight="1">
      <c r="A2" s="12"/>
      <c r="B2" s="103" t="s">
        <v>0</v>
      </c>
      <c r="C2" s="104"/>
      <c r="D2" s="104"/>
      <c r="E2" s="104"/>
      <c r="F2" s="104"/>
      <c r="G2" s="104"/>
      <c r="H2" s="105"/>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row>
    <row r="3" spans="1:215" s="31" customFormat="1" ht="38.450000000000003" customHeight="1">
      <c r="A3" s="30"/>
      <c r="B3" s="35" t="s">
        <v>1</v>
      </c>
      <c r="C3" s="36" t="s">
        <v>2</v>
      </c>
      <c r="D3" s="36" t="s">
        <v>3</v>
      </c>
      <c r="E3" s="36" t="s">
        <v>4</v>
      </c>
      <c r="F3" s="36" t="s">
        <v>5</v>
      </c>
      <c r="G3" s="37" t="s">
        <v>6</v>
      </c>
      <c r="H3" s="38" t="s">
        <v>7</v>
      </c>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row>
    <row r="4" spans="1:215" s="1" customFormat="1" ht="22.15" customHeight="1">
      <c r="A4" s="12"/>
      <c r="B4" s="39">
        <v>1</v>
      </c>
      <c r="C4" s="40" t="s">
        <v>8</v>
      </c>
      <c r="D4" s="41"/>
      <c r="E4" s="42"/>
      <c r="F4" s="42"/>
      <c r="G4" s="43"/>
      <c r="H4" s="43"/>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row>
    <row r="5" spans="1:215" s="1" customFormat="1" ht="21" customHeight="1">
      <c r="A5" s="12"/>
      <c r="B5" s="44">
        <v>1.1000000000000001</v>
      </c>
      <c r="C5" s="41" t="s">
        <v>9</v>
      </c>
      <c r="D5" s="41" t="s">
        <v>10</v>
      </c>
      <c r="E5" s="42" t="s">
        <v>11</v>
      </c>
      <c r="F5" s="42">
        <v>1</v>
      </c>
      <c r="G5" s="43"/>
      <c r="H5" s="43">
        <f>F5*G5</f>
        <v>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row>
    <row r="6" spans="1:215" s="1" customFormat="1" ht="66" customHeight="1">
      <c r="A6" s="12"/>
      <c r="B6" s="44">
        <v>1.2</v>
      </c>
      <c r="C6" s="41" t="s">
        <v>12</v>
      </c>
      <c r="D6" s="41" t="s">
        <v>13</v>
      </c>
      <c r="E6" s="42" t="s">
        <v>14</v>
      </c>
      <c r="F6" s="42">
        <v>1</v>
      </c>
      <c r="G6" s="43"/>
      <c r="H6" s="43">
        <f t="shared" ref="H6:H13" si="0">F6*G6</f>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row>
    <row r="7" spans="1:215" s="1" customFormat="1" ht="63.6" customHeight="1">
      <c r="A7" s="12"/>
      <c r="B7" s="44">
        <v>1.3</v>
      </c>
      <c r="C7" s="45" t="s">
        <v>15</v>
      </c>
      <c r="D7" s="45" t="s">
        <v>16</v>
      </c>
      <c r="E7" s="42" t="s">
        <v>17</v>
      </c>
      <c r="F7" s="46">
        <v>1</v>
      </c>
      <c r="G7" s="47"/>
      <c r="H7" s="43">
        <f t="shared" si="0"/>
        <v>0</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row>
    <row r="8" spans="1:215" s="12" customFormat="1" ht="32.450000000000003" customHeight="1">
      <c r="B8" s="44">
        <v>1.4</v>
      </c>
      <c r="C8" s="48" t="s">
        <v>18</v>
      </c>
      <c r="D8" s="49" t="s">
        <v>19</v>
      </c>
      <c r="E8" s="42" t="s">
        <v>20</v>
      </c>
      <c r="F8" s="50">
        <v>1</v>
      </c>
      <c r="G8" s="47"/>
      <c r="H8" s="43">
        <f t="shared" si="0"/>
        <v>0</v>
      </c>
    </row>
    <row r="9" spans="1:215" s="12" customFormat="1" ht="32.450000000000003" customHeight="1">
      <c r="B9" s="44" t="s">
        <v>21</v>
      </c>
      <c r="C9" s="48" t="s">
        <v>22</v>
      </c>
      <c r="D9" s="49" t="s">
        <v>19</v>
      </c>
      <c r="E9" s="42" t="s">
        <v>14</v>
      </c>
      <c r="F9" s="50">
        <v>1</v>
      </c>
      <c r="G9" s="47"/>
      <c r="H9" s="43">
        <f t="shared" si="0"/>
        <v>0</v>
      </c>
    </row>
    <row r="10" spans="1:215" s="12" customFormat="1" ht="51" customHeight="1">
      <c r="B10" s="44">
        <v>1.6</v>
      </c>
      <c r="C10" s="48" t="s">
        <v>23</v>
      </c>
      <c r="D10" s="48" t="s">
        <v>24</v>
      </c>
      <c r="E10" s="42" t="s">
        <v>20</v>
      </c>
      <c r="F10" s="50">
        <v>1</v>
      </c>
      <c r="G10" s="47"/>
      <c r="H10" s="43">
        <f t="shared" si="0"/>
        <v>0</v>
      </c>
    </row>
    <row r="11" spans="1:215" s="12" customFormat="1" ht="50.45" customHeight="1">
      <c r="B11" s="44">
        <v>1.7</v>
      </c>
      <c r="C11" s="48" t="s">
        <v>25</v>
      </c>
      <c r="D11" s="48" t="s">
        <v>26</v>
      </c>
      <c r="E11" s="42" t="s">
        <v>20</v>
      </c>
      <c r="F11" s="50">
        <v>1</v>
      </c>
      <c r="G11" s="47"/>
      <c r="H11" s="43">
        <f t="shared" si="0"/>
        <v>0</v>
      </c>
    </row>
    <row r="12" spans="1:215" s="12" customFormat="1" ht="34.15" customHeight="1">
      <c r="B12" s="44">
        <v>1.8</v>
      </c>
      <c r="C12" s="49" t="s">
        <v>27</v>
      </c>
      <c r="D12" s="48" t="s">
        <v>28</v>
      </c>
      <c r="E12" s="42" t="s">
        <v>20</v>
      </c>
      <c r="F12" s="50">
        <v>1</v>
      </c>
      <c r="G12" s="47"/>
      <c r="H12" s="43">
        <f t="shared" si="0"/>
        <v>0</v>
      </c>
    </row>
    <row r="13" spans="1:215" s="12" customFormat="1" ht="45" customHeight="1">
      <c r="B13" s="44">
        <v>1.9</v>
      </c>
      <c r="C13" s="49" t="s">
        <v>29</v>
      </c>
      <c r="D13" s="48" t="s">
        <v>28</v>
      </c>
      <c r="E13" s="42" t="s">
        <v>14</v>
      </c>
      <c r="F13" s="50">
        <v>1</v>
      </c>
      <c r="G13" s="47"/>
      <c r="H13" s="43">
        <f t="shared" si="0"/>
        <v>0</v>
      </c>
    </row>
    <row r="14" spans="1:215" s="12" customFormat="1" ht="33" customHeight="1">
      <c r="B14" s="94" t="s">
        <v>30</v>
      </c>
      <c r="C14" s="95"/>
      <c r="D14" s="95"/>
      <c r="E14" s="95"/>
      <c r="F14" s="95"/>
      <c r="G14" s="96"/>
      <c r="H14" s="52">
        <f>SUM(H5:H13)</f>
        <v>0</v>
      </c>
    </row>
    <row r="15" spans="1:215" s="1" customFormat="1" ht="112.15" customHeight="1">
      <c r="A15" s="12"/>
      <c r="B15" s="65">
        <v>2</v>
      </c>
      <c r="C15" s="48" t="s">
        <v>31</v>
      </c>
      <c r="D15" s="45" t="s">
        <v>32</v>
      </c>
      <c r="E15" s="42" t="s">
        <v>20</v>
      </c>
      <c r="F15" s="50">
        <v>1</v>
      </c>
      <c r="G15" s="47"/>
      <c r="H15" s="43">
        <f>F15*G15</f>
        <v>0</v>
      </c>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row>
    <row r="16" spans="1:215" s="1" customFormat="1" ht="105" customHeight="1">
      <c r="A16" s="12"/>
      <c r="B16" s="65">
        <v>3</v>
      </c>
      <c r="C16" s="45" t="s">
        <v>33</v>
      </c>
      <c r="D16" s="45" t="s">
        <v>34</v>
      </c>
      <c r="E16" s="42" t="s">
        <v>35</v>
      </c>
      <c r="F16" s="50">
        <v>150</v>
      </c>
      <c r="G16" s="47"/>
      <c r="H16" s="43">
        <f t="shared" ref="H16:H62" si="1">F16*G16</f>
        <v>0</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row>
    <row r="17" spans="1:215" s="1" customFormat="1" ht="60.75" customHeight="1">
      <c r="A17" s="12"/>
      <c r="B17" s="89">
        <v>4</v>
      </c>
      <c r="C17" s="90" t="s">
        <v>36</v>
      </c>
      <c r="D17" s="106" t="s">
        <v>37</v>
      </c>
      <c r="E17" s="107"/>
      <c r="F17" s="107"/>
      <c r="G17" s="107"/>
      <c r="H17" s="108"/>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row>
    <row r="18" spans="1:215" s="1" customFormat="1" ht="59.45" customHeight="1">
      <c r="A18" s="12"/>
      <c r="B18" s="58">
        <v>4.0999999999999996</v>
      </c>
      <c r="C18" s="45" t="s">
        <v>38</v>
      </c>
      <c r="D18" s="45" t="s">
        <v>39</v>
      </c>
      <c r="E18" s="42" t="s">
        <v>40</v>
      </c>
      <c r="F18" s="50">
        <v>20</v>
      </c>
      <c r="G18" s="47"/>
      <c r="H18" s="43">
        <f t="shared" si="1"/>
        <v>0</v>
      </c>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row>
    <row r="19" spans="1:215" s="1" customFormat="1" ht="67.900000000000006" customHeight="1">
      <c r="A19" s="12"/>
      <c r="B19" s="58">
        <v>4.2</v>
      </c>
      <c r="C19" s="45" t="s">
        <v>41</v>
      </c>
      <c r="D19" s="45" t="s">
        <v>42</v>
      </c>
      <c r="E19" s="42" t="s">
        <v>40</v>
      </c>
      <c r="F19" s="50">
        <v>11</v>
      </c>
      <c r="G19" s="47"/>
      <c r="H19" s="43">
        <f>F19*G19</f>
        <v>0</v>
      </c>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row>
    <row r="20" spans="1:215" s="1" customFormat="1" ht="18" customHeight="1">
      <c r="A20" s="12"/>
      <c r="B20" s="65">
        <v>5</v>
      </c>
      <c r="C20" s="66" t="s">
        <v>43</v>
      </c>
      <c r="D20" s="45"/>
      <c r="E20" s="42"/>
      <c r="F20" s="50"/>
      <c r="G20" s="47"/>
      <c r="H20" s="43"/>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row>
    <row r="21" spans="1:215" s="1" customFormat="1" ht="55.9" customHeight="1">
      <c r="A21" s="12"/>
      <c r="B21" s="58">
        <v>5.0999999999999996</v>
      </c>
      <c r="C21" s="67" t="s">
        <v>44</v>
      </c>
      <c r="D21" s="45" t="s">
        <v>45</v>
      </c>
      <c r="E21" s="68" t="s">
        <v>46</v>
      </c>
      <c r="F21" s="50">
        <v>4</v>
      </c>
      <c r="G21" s="47"/>
      <c r="H21" s="43">
        <f>F21*G21</f>
        <v>0</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row>
    <row r="22" spans="1:215" s="1" customFormat="1" ht="49.15" customHeight="1">
      <c r="A22" s="12"/>
      <c r="B22" s="58">
        <v>5.2</v>
      </c>
      <c r="C22" s="45" t="s">
        <v>47</v>
      </c>
      <c r="D22" s="45" t="s">
        <v>48</v>
      </c>
      <c r="E22" s="42" t="s">
        <v>49</v>
      </c>
      <c r="F22" s="50">
        <v>4</v>
      </c>
      <c r="G22" s="47"/>
      <c r="H22" s="43">
        <f t="shared" si="1"/>
        <v>0</v>
      </c>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row>
    <row r="23" spans="1:215" s="1" customFormat="1" ht="38.450000000000003" customHeight="1">
      <c r="A23" s="12"/>
      <c r="B23" s="89">
        <v>6</v>
      </c>
      <c r="C23" s="91" t="s">
        <v>50</v>
      </c>
      <c r="D23" s="106" t="s">
        <v>51</v>
      </c>
      <c r="E23" s="107"/>
      <c r="F23" s="107"/>
      <c r="G23" s="107"/>
      <c r="H23" s="108"/>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row>
    <row r="24" spans="1:215" s="1" customFormat="1" ht="208.9" customHeight="1">
      <c r="A24" s="12"/>
      <c r="B24" s="58">
        <v>6.1</v>
      </c>
      <c r="C24" s="45" t="s">
        <v>52</v>
      </c>
      <c r="D24" s="45" t="s">
        <v>53</v>
      </c>
      <c r="E24" s="42" t="s">
        <v>49</v>
      </c>
      <c r="F24" s="50">
        <v>24</v>
      </c>
      <c r="G24" s="47"/>
      <c r="H24" s="43">
        <f t="shared" si="1"/>
        <v>0</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row>
    <row r="25" spans="1:215" s="1" customFormat="1" ht="69" customHeight="1">
      <c r="A25" s="12"/>
      <c r="B25" s="65">
        <v>7</v>
      </c>
      <c r="C25" s="45" t="s">
        <v>54</v>
      </c>
      <c r="D25" s="59" t="s">
        <v>55</v>
      </c>
      <c r="E25" s="42" t="s">
        <v>14</v>
      </c>
      <c r="F25" s="50">
        <v>1</v>
      </c>
      <c r="G25" s="47"/>
      <c r="H25" s="43">
        <f t="shared" si="1"/>
        <v>0</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row>
    <row r="26" spans="1:215" s="1" customFormat="1" ht="174" customHeight="1">
      <c r="A26" s="12"/>
      <c r="B26" s="65">
        <v>8</v>
      </c>
      <c r="C26" s="93" t="s">
        <v>56</v>
      </c>
      <c r="D26" s="45" t="s">
        <v>57</v>
      </c>
      <c r="E26" s="42" t="s">
        <v>58</v>
      </c>
      <c r="F26" s="50">
        <v>1</v>
      </c>
      <c r="G26" s="47"/>
      <c r="H26" s="43">
        <f t="shared" si="1"/>
        <v>0</v>
      </c>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row>
    <row r="27" spans="1:215" s="1" customFormat="1" ht="28.9" customHeight="1">
      <c r="A27" s="12"/>
      <c r="B27" s="94" t="s">
        <v>59</v>
      </c>
      <c r="C27" s="95"/>
      <c r="D27" s="95"/>
      <c r="E27" s="95"/>
      <c r="F27" s="95"/>
      <c r="G27" s="96"/>
      <c r="H27" s="52">
        <f>SUM(H15:H26)</f>
        <v>0</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row>
    <row r="28" spans="1:215" s="1" customFormat="1" ht="13.9" customHeight="1">
      <c r="A28" s="12"/>
      <c r="B28" s="53"/>
      <c r="C28" s="71"/>
      <c r="D28" s="71"/>
      <c r="E28" s="55"/>
      <c r="F28" s="56"/>
      <c r="G28" s="57"/>
      <c r="H28" s="57"/>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row>
    <row r="29" spans="1:215" s="1" customFormat="1" ht="22.15" customHeight="1">
      <c r="A29" s="12"/>
      <c r="B29" s="89">
        <v>9</v>
      </c>
      <c r="C29" s="91" t="s">
        <v>60</v>
      </c>
      <c r="D29" s="61" t="s">
        <v>61</v>
      </c>
      <c r="E29" s="62"/>
      <c r="F29" s="63"/>
      <c r="G29" s="64"/>
      <c r="H29" s="64"/>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row>
    <row r="30" spans="1:215" s="6" customFormat="1" ht="106.15" customHeight="1" thickBot="1">
      <c r="A30" s="27"/>
      <c r="B30" s="58">
        <v>9.1</v>
      </c>
      <c r="C30" s="45" t="s">
        <v>62</v>
      </c>
      <c r="D30" s="45" t="s">
        <v>63</v>
      </c>
      <c r="E30" s="46" t="s">
        <v>58</v>
      </c>
      <c r="F30" s="46">
        <v>1</v>
      </c>
      <c r="G30" s="72"/>
      <c r="H30" s="43">
        <f t="shared" si="1"/>
        <v>0</v>
      </c>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row>
    <row r="31" spans="1:215" s="16" customFormat="1" ht="76.900000000000006" customHeight="1">
      <c r="A31" s="27"/>
      <c r="B31" s="58">
        <v>9.1999999999999993</v>
      </c>
      <c r="C31" s="45" t="s">
        <v>64</v>
      </c>
      <c r="D31" s="45" t="s">
        <v>65</v>
      </c>
      <c r="E31" s="46" t="s">
        <v>58</v>
      </c>
      <c r="F31" s="46">
        <v>1</v>
      </c>
      <c r="G31" s="72"/>
      <c r="H31" s="43">
        <f t="shared" si="1"/>
        <v>0</v>
      </c>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row>
    <row r="32" spans="1:215" s="4" customFormat="1" ht="31.9" customHeight="1">
      <c r="A32" s="2"/>
      <c r="B32" s="58">
        <v>9.3000000000000007</v>
      </c>
      <c r="C32" s="45" t="s">
        <v>66</v>
      </c>
      <c r="D32" s="45" t="s">
        <v>67</v>
      </c>
      <c r="E32" s="46" t="s">
        <v>35</v>
      </c>
      <c r="F32" s="46">
        <v>150</v>
      </c>
      <c r="G32" s="73"/>
      <c r="H32" s="43">
        <f>F32*G32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3"/>
    </row>
    <row r="33" spans="1:215" s="4" customFormat="1" ht="31.9" customHeight="1">
      <c r="A33" s="2"/>
      <c r="B33" s="58">
        <v>9.4</v>
      </c>
      <c r="C33" s="45" t="s">
        <v>68</v>
      </c>
      <c r="D33" s="45" t="s">
        <v>67</v>
      </c>
      <c r="E33" s="46" t="s">
        <v>35</v>
      </c>
      <c r="F33" s="46">
        <v>150</v>
      </c>
      <c r="G33" s="73"/>
      <c r="H33" s="43">
        <f>F33*G33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3"/>
    </row>
    <row r="34" spans="1:215" s="4" customFormat="1" ht="31.9" customHeight="1">
      <c r="A34" s="2"/>
      <c r="B34" s="58">
        <v>9.5</v>
      </c>
      <c r="C34" s="45" t="s">
        <v>69</v>
      </c>
      <c r="D34" s="45" t="s">
        <v>70</v>
      </c>
      <c r="E34" s="46" t="s">
        <v>58</v>
      </c>
      <c r="F34" s="46">
        <v>1</v>
      </c>
      <c r="G34" s="73"/>
      <c r="H34" s="43">
        <f>F34*G34</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3"/>
    </row>
    <row r="35" spans="1:215" s="4" customFormat="1" ht="46.9" customHeight="1">
      <c r="A35" s="2"/>
      <c r="B35" s="58">
        <v>9.6</v>
      </c>
      <c r="C35" s="45" t="s">
        <v>71</v>
      </c>
      <c r="D35" s="45" t="s">
        <v>72</v>
      </c>
      <c r="E35" s="46" t="s">
        <v>35</v>
      </c>
      <c r="F35" s="46">
        <v>150</v>
      </c>
      <c r="G35" s="72"/>
      <c r="H35" s="43">
        <f>F35*G35</f>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3"/>
    </row>
    <row r="36" spans="1:215" s="21" customFormat="1" ht="16.899999999999999" customHeight="1">
      <c r="A36" s="2"/>
      <c r="B36" s="69"/>
      <c r="C36" s="70" t="s">
        <v>73</v>
      </c>
      <c r="D36" s="70"/>
      <c r="E36" s="51"/>
      <c r="F36" s="51"/>
      <c r="G36" s="52"/>
      <c r="H36" s="52">
        <f>SUM(H30:H35)</f>
        <v>0</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row>
    <row r="37" spans="1:215" s="21" customFormat="1" ht="18" customHeight="1">
      <c r="A37" s="2"/>
      <c r="B37" s="74"/>
      <c r="C37" s="66" t="s">
        <v>74</v>
      </c>
      <c r="D37" s="71"/>
      <c r="E37" s="56"/>
      <c r="F37" s="56"/>
      <c r="G37" s="57"/>
      <c r="H37" s="57"/>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row>
    <row r="38" spans="1:215" s="16" customFormat="1" ht="16.899999999999999" customHeight="1">
      <c r="A38" s="27"/>
      <c r="B38" s="89">
        <v>10</v>
      </c>
      <c r="C38" s="91" t="s">
        <v>75</v>
      </c>
      <c r="D38" s="61"/>
      <c r="E38" s="63"/>
      <c r="F38" s="63"/>
      <c r="G38" s="64"/>
      <c r="H38" s="64"/>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row>
    <row r="39" spans="1:215" s="16" customFormat="1" ht="99.6" customHeight="1">
      <c r="A39" s="27"/>
      <c r="B39" s="75" t="s">
        <v>76</v>
      </c>
      <c r="C39" s="76" t="s">
        <v>77</v>
      </c>
      <c r="D39" s="76" t="s">
        <v>78</v>
      </c>
      <c r="E39" s="77" t="s">
        <v>58</v>
      </c>
      <c r="F39" s="77">
        <v>1</v>
      </c>
      <c r="G39" s="77"/>
      <c r="H39" s="76"/>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row>
    <row r="40" spans="1:215" s="16" customFormat="1" ht="90.6" customHeight="1">
      <c r="A40" s="27"/>
      <c r="B40" s="75" t="s">
        <v>79</v>
      </c>
      <c r="C40" s="76" t="s">
        <v>80</v>
      </c>
      <c r="D40" s="76" t="s">
        <v>78</v>
      </c>
      <c r="E40" s="77" t="s">
        <v>58</v>
      </c>
      <c r="F40" s="77">
        <v>1</v>
      </c>
      <c r="G40" s="77"/>
      <c r="H40" s="76"/>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row>
    <row r="41" spans="1:215" s="16" customFormat="1" ht="134.44999999999999" customHeight="1">
      <c r="A41" s="27"/>
      <c r="B41" s="60">
        <v>11</v>
      </c>
      <c r="C41" s="61" t="s">
        <v>81</v>
      </c>
      <c r="D41" s="61" t="s">
        <v>82</v>
      </c>
      <c r="E41" s="63" t="s">
        <v>58</v>
      </c>
      <c r="F41" s="63">
        <v>10</v>
      </c>
      <c r="G41" s="78"/>
      <c r="H41" s="64">
        <f t="shared" si="1"/>
        <v>0</v>
      </c>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row>
    <row r="42" spans="1:215" s="16" customFormat="1" ht="105.6" customHeight="1">
      <c r="A42" s="27"/>
      <c r="B42" s="89">
        <v>12</v>
      </c>
      <c r="C42" s="61" t="s">
        <v>83</v>
      </c>
      <c r="D42" s="61" t="s">
        <v>84</v>
      </c>
      <c r="E42" s="63" t="s">
        <v>85</v>
      </c>
      <c r="F42" s="63">
        <v>1</v>
      </c>
      <c r="G42" s="78"/>
      <c r="H42" s="64">
        <f>F42*G42</f>
        <v>0</v>
      </c>
      <c r="I42"/>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row>
    <row r="43" spans="1:215" s="16" customFormat="1" ht="33.6" customHeight="1">
      <c r="A43" s="27"/>
      <c r="B43" s="89">
        <v>13</v>
      </c>
      <c r="C43" s="100" t="s">
        <v>86</v>
      </c>
      <c r="D43" s="101"/>
      <c r="E43" s="101"/>
      <c r="F43" s="101"/>
      <c r="G43" s="101"/>
      <c r="H43" s="102"/>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row>
    <row r="44" spans="1:215" s="16" customFormat="1" ht="36" customHeight="1">
      <c r="A44" s="27"/>
      <c r="B44" s="58">
        <v>13.1</v>
      </c>
      <c r="C44" s="45" t="s">
        <v>87</v>
      </c>
      <c r="D44" s="45" t="s">
        <v>88</v>
      </c>
      <c r="E44" s="46" t="s">
        <v>35</v>
      </c>
      <c r="F44" s="46">
        <v>150</v>
      </c>
      <c r="G44" s="72"/>
      <c r="H44" s="43">
        <f t="shared" si="1"/>
        <v>0</v>
      </c>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row>
    <row r="45" spans="1:215" s="4" customFormat="1" ht="33.6" customHeight="1">
      <c r="A45" s="2"/>
      <c r="B45" s="79">
        <v>13.2</v>
      </c>
      <c r="C45" s="45" t="s">
        <v>89</v>
      </c>
      <c r="D45" s="45" t="s">
        <v>90</v>
      </c>
      <c r="E45" s="46" t="s">
        <v>58</v>
      </c>
      <c r="F45" s="46">
        <v>1</v>
      </c>
      <c r="G45" s="72"/>
      <c r="H45" s="43">
        <f t="shared" si="1"/>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3"/>
    </row>
    <row r="46" spans="1:215" s="4" customFormat="1">
      <c r="A46" s="2"/>
      <c r="B46" s="58">
        <v>13.3</v>
      </c>
      <c r="C46" s="45" t="s">
        <v>91</v>
      </c>
      <c r="D46" s="45" t="s">
        <v>92</v>
      </c>
      <c r="E46" s="46" t="s">
        <v>46</v>
      </c>
      <c r="F46" s="46">
        <f>100*0.45*1</f>
        <v>45</v>
      </c>
      <c r="G46" s="72"/>
      <c r="H46" s="43">
        <f t="shared" si="1"/>
        <v>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3"/>
    </row>
    <row r="47" spans="1:215" s="4" customFormat="1" ht="31.9" customHeight="1">
      <c r="A47" s="2"/>
      <c r="B47" s="79">
        <v>13.4</v>
      </c>
      <c r="C47" s="45" t="s">
        <v>93</v>
      </c>
      <c r="D47" s="45" t="s">
        <v>94</v>
      </c>
      <c r="E47" s="46" t="s">
        <v>46</v>
      </c>
      <c r="F47" s="46">
        <f>50*0.45*1</f>
        <v>22.5</v>
      </c>
      <c r="G47" s="72"/>
      <c r="H47" s="43">
        <f t="shared" si="1"/>
        <v>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3"/>
    </row>
    <row r="48" spans="1:215" s="4" customFormat="1" ht="58.9" customHeight="1">
      <c r="A48" s="2"/>
      <c r="B48" s="79">
        <v>13.5</v>
      </c>
      <c r="C48" s="45" t="s">
        <v>95</v>
      </c>
      <c r="D48" s="45" t="s">
        <v>96</v>
      </c>
      <c r="E48" s="46" t="s">
        <v>35</v>
      </c>
      <c r="F48" s="46">
        <v>400</v>
      </c>
      <c r="G48" s="72"/>
      <c r="H48" s="43">
        <f t="shared" si="1"/>
        <v>0</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3"/>
    </row>
    <row r="49" spans="1:215" s="4" customFormat="1" ht="37.9" customHeight="1">
      <c r="A49" s="2"/>
      <c r="B49" s="92">
        <v>14</v>
      </c>
      <c r="C49" s="91" t="s">
        <v>97</v>
      </c>
      <c r="D49" s="61"/>
      <c r="E49" s="63"/>
      <c r="F49" s="63"/>
      <c r="G49" s="64"/>
      <c r="H49" s="64"/>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3"/>
    </row>
    <row r="50" spans="1:215" s="4" customFormat="1" ht="49.15" customHeight="1">
      <c r="A50" s="2"/>
      <c r="B50" s="79">
        <v>14.1</v>
      </c>
      <c r="C50" s="45" t="s">
        <v>98</v>
      </c>
      <c r="D50" s="45" t="s">
        <v>99</v>
      </c>
      <c r="E50" s="46" t="s">
        <v>35</v>
      </c>
      <c r="F50" s="46">
        <v>25</v>
      </c>
      <c r="G50" s="72"/>
      <c r="H50" s="43">
        <f t="shared" si="1"/>
        <v>0</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3"/>
    </row>
    <row r="51" spans="1:215" s="4" customFormat="1" ht="41.45" customHeight="1">
      <c r="A51" s="2"/>
      <c r="B51" s="79">
        <v>14.2</v>
      </c>
      <c r="C51" s="45" t="s">
        <v>100</v>
      </c>
      <c r="D51" s="45" t="s">
        <v>101</v>
      </c>
      <c r="E51" s="46" t="s">
        <v>35</v>
      </c>
      <c r="F51" s="46">
        <v>50</v>
      </c>
      <c r="G51" s="72"/>
      <c r="H51" s="43">
        <f t="shared" si="1"/>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3"/>
    </row>
    <row r="52" spans="1:215" s="4" customFormat="1" ht="51.6" customHeight="1">
      <c r="A52" s="2"/>
      <c r="B52" s="79">
        <v>14.3</v>
      </c>
      <c r="C52" s="45" t="s">
        <v>102</v>
      </c>
      <c r="D52" s="45" t="s">
        <v>103</v>
      </c>
      <c r="E52" s="46" t="s">
        <v>35</v>
      </c>
      <c r="F52" s="46">
        <v>50</v>
      </c>
      <c r="G52" s="72"/>
      <c r="H52" s="43">
        <f t="shared" ref="H52" si="2">F52*G52</f>
        <v>0</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3"/>
    </row>
    <row r="53" spans="1:215" s="4" customFormat="1" ht="30" customHeight="1">
      <c r="A53" s="2"/>
      <c r="B53" s="79">
        <v>14.4</v>
      </c>
      <c r="C53" s="45" t="s">
        <v>104</v>
      </c>
      <c r="D53" s="45" t="s">
        <v>105</v>
      </c>
      <c r="E53" s="46" t="s">
        <v>58</v>
      </c>
      <c r="F53" s="46">
        <v>1</v>
      </c>
      <c r="G53" s="72"/>
      <c r="H53" s="43">
        <f t="shared" si="1"/>
        <v>0</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3"/>
    </row>
    <row r="54" spans="1:215" s="4" customFormat="1" ht="25.15" customHeight="1">
      <c r="A54" s="2"/>
      <c r="B54" s="79">
        <v>14.5</v>
      </c>
      <c r="C54" s="45" t="s">
        <v>106</v>
      </c>
      <c r="D54" s="45" t="s">
        <v>107</v>
      </c>
      <c r="E54" s="46" t="s">
        <v>58</v>
      </c>
      <c r="F54" s="46">
        <v>2</v>
      </c>
      <c r="G54" s="72"/>
      <c r="H54" s="43">
        <f t="shared" si="1"/>
        <v>0</v>
      </c>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3"/>
    </row>
    <row r="55" spans="1:215" s="4" customFormat="1" ht="39" customHeight="1">
      <c r="A55" s="2"/>
      <c r="B55" s="79">
        <v>14.6</v>
      </c>
      <c r="C55" s="45" t="s">
        <v>108</v>
      </c>
      <c r="D55" s="45" t="s">
        <v>109</v>
      </c>
      <c r="E55" s="46" t="s">
        <v>58</v>
      </c>
      <c r="F55" s="46">
        <v>1</v>
      </c>
      <c r="G55" s="72"/>
      <c r="H55" s="43">
        <f t="shared" si="1"/>
        <v>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3"/>
    </row>
    <row r="56" spans="1:215" s="4" customFormat="1" ht="40.15" customHeight="1">
      <c r="A56" s="2"/>
      <c r="B56" s="79">
        <v>14.7</v>
      </c>
      <c r="C56" s="45" t="s">
        <v>110</v>
      </c>
      <c r="D56" s="45" t="s">
        <v>111</v>
      </c>
      <c r="E56" s="46" t="s">
        <v>58</v>
      </c>
      <c r="F56" s="46">
        <v>1</v>
      </c>
      <c r="G56" s="72"/>
      <c r="H56" s="43">
        <f t="shared" si="1"/>
        <v>0</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3"/>
    </row>
    <row r="57" spans="1:215" s="4" customFormat="1" ht="45.6" customHeight="1">
      <c r="A57" s="2"/>
      <c r="B57" s="79">
        <v>14.8</v>
      </c>
      <c r="C57" s="45" t="s">
        <v>112</v>
      </c>
      <c r="D57" s="45" t="s">
        <v>113</v>
      </c>
      <c r="E57" s="46" t="s">
        <v>58</v>
      </c>
      <c r="F57" s="46">
        <v>1</v>
      </c>
      <c r="G57" s="72"/>
      <c r="H57" s="43">
        <f t="shared" si="1"/>
        <v>0</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3"/>
    </row>
    <row r="58" spans="1:215" s="4" customFormat="1" ht="46.15" customHeight="1">
      <c r="A58" s="2"/>
      <c r="B58" s="79">
        <v>14.9</v>
      </c>
      <c r="C58" s="45" t="s">
        <v>114</v>
      </c>
      <c r="D58" s="45" t="s">
        <v>115</v>
      </c>
      <c r="E58" s="46" t="s">
        <v>35</v>
      </c>
      <c r="F58" s="46">
        <v>50</v>
      </c>
      <c r="G58" s="72"/>
      <c r="H58" s="43">
        <f t="shared" si="1"/>
        <v>0</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3"/>
    </row>
    <row r="59" spans="1:215" s="4" customFormat="1" ht="61.15" customHeight="1">
      <c r="A59" s="2"/>
      <c r="B59" s="79">
        <v>14.1</v>
      </c>
      <c r="C59" s="45" t="s">
        <v>116</v>
      </c>
      <c r="D59" s="45" t="s">
        <v>117</v>
      </c>
      <c r="E59" s="46" t="s">
        <v>58</v>
      </c>
      <c r="F59" s="46">
        <v>1</v>
      </c>
      <c r="G59" s="72"/>
      <c r="H59" s="43">
        <f t="shared" si="1"/>
        <v>0</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3"/>
    </row>
    <row r="60" spans="1:215" s="4" customFormat="1" ht="180.6" customHeight="1">
      <c r="A60" s="2"/>
      <c r="B60" s="60">
        <v>15</v>
      </c>
      <c r="C60" s="61" t="s">
        <v>118</v>
      </c>
      <c r="D60" s="45" t="s">
        <v>119</v>
      </c>
      <c r="E60" s="63" t="s">
        <v>85</v>
      </c>
      <c r="F60" s="63">
        <v>1</v>
      </c>
      <c r="G60" s="64"/>
      <c r="H60" s="64">
        <f t="shared" si="1"/>
        <v>0</v>
      </c>
      <c r="I60" s="3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3"/>
    </row>
    <row r="61" spans="1:215" s="21" customFormat="1" ht="59.45" customHeight="1">
      <c r="A61" s="2"/>
      <c r="B61" s="58">
        <v>15.1</v>
      </c>
      <c r="C61" s="45" t="s">
        <v>120</v>
      </c>
      <c r="D61" s="45" t="s">
        <v>121</v>
      </c>
      <c r="E61" s="46" t="s">
        <v>122</v>
      </c>
      <c r="F61" s="46">
        <v>10</v>
      </c>
      <c r="G61" s="72"/>
      <c r="H61" s="43">
        <f t="shared" si="1"/>
        <v>0</v>
      </c>
      <c r="I61" s="2"/>
      <c r="J61" s="29"/>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row>
    <row r="62" spans="1:215" s="15" customFormat="1" ht="193.15" customHeight="1">
      <c r="A62" s="11"/>
      <c r="B62" s="60">
        <v>16</v>
      </c>
      <c r="C62" s="45" t="s">
        <v>123</v>
      </c>
      <c r="D62" s="45" t="s">
        <v>124</v>
      </c>
      <c r="E62" s="46" t="s">
        <v>85</v>
      </c>
      <c r="F62" s="46">
        <v>1</v>
      </c>
      <c r="G62" s="72"/>
      <c r="H62" s="43">
        <f t="shared" si="1"/>
        <v>0</v>
      </c>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row>
    <row r="63" spans="1:215" s="15" customFormat="1" ht="15" customHeight="1">
      <c r="A63" s="11"/>
      <c r="B63" s="97" t="s">
        <v>125</v>
      </c>
      <c r="C63" s="98"/>
      <c r="D63" s="98"/>
      <c r="E63" s="98"/>
      <c r="F63" s="98"/>
      <c r="G63" s="99"/>
      <c r="H63" s="52">
        <f>SUM(H39:H62)</f>
        <v>0</v>
      </c>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row>
    <row r="64" spans="1:215" s="10" customFormat="1" ht="17.45" customHeight="1">
      <c r="A64" s="9"/>
      <c r="B64" s="80"/>
      <c r="C64" s="81"/>
      <c r="D64" s="48"/>
      <c r="E64" s="46"/>
      <c r="F64" s="46"/>
      <c r="G64" s="82"/>
      <c r="H64" s="83"/>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row>
    <row r="65" spans="1:215" s="10" customFormat="1" ht="17.45" customHeight="1">
      <c r="A65" s="9"/>
      <c r="B65" s="80"/>
      <c r="C65" s="84" t="s">
        <v>126</v>
      </c>
      <c r="D65" s="48"/>
      <c r="E65" s="46"/>
      <c r="F65" s="46"/>
      <c r="G65" s="82"/>
      <c r="H65" s="83"/>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row>
    <row r="66" spans="1:215" s="10" customFormat="1" ht="17.45" customHeight="1">
      <c r="A66" s="9"/>
      <c r="B66" s="85" t="s">
        <v>127</v>
      </c>
      <c r="C66" s="86" t="str">
        <f>B14</f>
        <v>Total Cost for Preliminaries , Mobilization and Demobilization</v>
      </c>
      <c r="D66" s="48"/>
      <c r="E66" s="46"/>
      <c r="F66" s="46"/>
      <c r="G66" s="82"/>
      <c r="H66" s="83">
        <f>H14</f>
        <v>0</v>
      </c>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row>
    <row r="67" spans="1:215" s="10" customFormat="1" ht="17.45" customHeight="1">
      <c r="A67" s="9"/>
      <c r="B67" s="85" t="s">
        <v>128</v>
      </c>
      <c r="C67" s="86" t="str">
        <f>B27</f>
        <v>Total Cost for  Drilling, Casing, Borehole Development and testing</v>
      </c>
      <c r="D67" s="48"/>
      <c r="E67" s="46"/>
      <c r="F67" s="46"/>
      <c r="G67" s="82"/>
      <c r="H67" s="83">
        <f>H27</f>
        <v>0</v>
      </c>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row>
    <row r="68" spans="1:215" s="10" customFormat="1" ht="17.45" customHeight="1">
      <c r="A68" s="9"/>
      <c r="B68" s="85" t="s">
        <v>129</v>
      </c>
      <c r="C68" s="86" t="str">
        <f>C36</f>
        <v>Total Cost for Pump Installation</v>
      </c>
      <c r="D68" s="81"/>
      <c r="E68" s="46"/>
      <c r="F68" s="46"/>
      <c r="G68" s="82"/>
      <c r="H68" s="83">
        <f>H36</f>
        <v>0</v>
      </c>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row>
    <row r="69" spans="1:215" s="10" customFormat="1" ht="17.45" customHeight="1">
      <c r="A69" s="9"/>
      <c r="B69" s="85" t="s">
        <v>130</v>
      </c>
      <c r="C69" s="86" t="str">
        <f>B63</f>
        <v>Total Cost for Solar panels, Cabling, Mounting structure, fencing, plumbing works and Final report</v>
      </c>
      <c r="D69" s="48"/>
      <c r="E69" s="46"/>
      <c r="F69" s="46"/>
      <c r="G69" s="82"/>
      <c r="H69" s="83">
        <f>H63</f>
        <v>0</v>
      </c>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row>
    <row r="70" spans="1:215" s="10" customFormat="1" ht="17.45" customHeight="1">
      <c r="A70" s="9"/>
      <c r="B70" s="80"/>
      <c r="C70" s="84" t="s">
        <v>131</v>
      </c>
      <c r="D70" s="54"/>
      <c r="E70" s="56"/>
      <c r="F70" s="56"/>
      <c r="G70" s="87"/>
      <c r="H70" s="88">
        <f>SUM(H66:H69)</f>
        <v>0</v>
      </c>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row>
    <row r="71" spans="1:215" s="10" customFormat="1" ht="30" customHeight="1">
      <c r="A71" s="9"/>
      <c r="B71" s="80"/>
      <c r="C71" s="54" t="s">
        <v>132</v>
      </c>
      <c r="D71" s="54"/>
      <c r="E71" s="56" t="s">
        <v>133</v>
      </c>
      <c r="F71" s="56">
        <v>3</v>
      </c>
      <c r="G71" s="87">
        <f>H70</f>
        <v>0</v>
      </c>
      <c r="H71" s="88">
        <f>F71*G71</f>
        <v>0</v>
      </c>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row>
    <row r="72" spans="1:215" s="6" customFormat="1" ht="15" hidden="1" thickBot="1">
      <c r="A72" s="27"/>
      <c r="B72" s="18"/>
      <c r="C72" s="28" t="s">
        <v>134</v>
      </c>
      <c r="D72" s="28"/>
      <c r="E72" s="19"/>
      <c r="F72" s="19"/>
      <c r="G72" s="20"/>
      <c r="H72" s="20" t="e">
        <f>0.15*#REF!</f>
        <v>#REF!</v>
      </c>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row>
    <row r="73" spans="1:215" s="6" customFormat="1" ht="15" hidden="1" thickBot="1">
      <c r="A73" s="27"/>
      <c r="B73" s="18"/>
      <c r="C73" s="28" t="s">
        <v>135</v>
      </c>
      <c r="D73" s="28"/>
      <c r="E73" s="19"/>
      <c r="F73" s="19"/>
      <c r="G73" s="20"/>
      <c r="H73" s="20" t="e">
        <f>SUM(H72:H72)</f>
        <v>#REF!</v>
      </c>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row>
    <row r="74" spans="1:215" s="6" customFormat="1" ht="29.45" hidden="1" thickBot="1">
      <c r="A74" s="27"/>
      <c r="B74" s="34"/>
      <c r="C74" s="28"/>
      <c r="D74" s="28"/>
      <c r="E74" s="19"/>
      <c r="F74" s="19"/>
      <c r="G74" s="20" t="s">
        <v>136</v>
      </c>
      <c r="H74" s="20" t="e">
        <f>H73/2900</f>
        <v>#REF!</v>
      </c>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row>
    <row r="75" spans="1:215">
      <c r="A75" s="22"/>
      <c r="B75" s="13"/>
      <c r="C75" s="23"/>
      <c r="D75" s="23"/>
      <c r="E75" s="24"/>
      <c r="F75" s="25"/>
      <c r="G75" s="26"/>
      <c r="H75" s="26"/>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row>
    <row r="76" spans="1:215">
      <c r="A76" s="22"/>
      <c r="B76" s="13"/>
      <c r="C76" s="23"/>
      <c r="D76" s="23"/>
      <c r="E76" s="24"/>
      <c r="F76" s="25"/>
      <c r="G76" s="26"/>
      <c r="H76" s="26"/>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row>
    <row r="77" spans="1:215">
      <c r="A77" s="22"/>
      <c r="B77" s="13"/>
      <c r="C77" s="23"/>
      <c r="D77" s="23"/>
      <c r="E77" s="24"/>
      <c r="F77" s="25"/>
      <c r="G77" s="26"/>
      <c r="H77" s="26"/>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row>
    <row r="78" spans="1:215">
      <c r="A78" s="22"/>
      <c r="B78" s="13"/>
      <c r="C78" s="23"/>
      <c r="D78" s="23"/>
      <c r="E78" s="24"/>
      <c r="F78" s="25"/>
      <c r="G78" s="26"/>
      <c r="H78" s="26"/>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row>
    <row r="79" spans="1:215">
      <c r="A79" s="22"/>
      <c r="B79" s="13"/>
      <c r="C79" s="23"/>
      <c r="D79" s="23"/>
      <c r="E79" s="24"/>
      <c r="F79" s="25"/>
      <c r="G79" s="26"/>
      <c r="H79" s="26"/>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row>
    <row r="80" spans="1:215">
      <c r="A80" s="22"/>
      <c r="B80" s="13"/>
      <c r="C80" s="23"/>
      <c r="D80" s="23"/>
      <c r="E80" s="24"/>
      <c r="F80" s="25"/>
      <c r="G80" s="26"/>
      <c r="H80" s="26"/>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row>
    <row r="81" spans="1:215">
      <c r="A81" s="22"/>
      <c r="B81" s="13"/>
      <c r="C81" s="23"/>
      <c r="D81" s="23"/>
      <c r="E81" s="24"/>
      <c r="F81" s="25"/>
      <c r="G81" s="26"/>
      <c r="H81" s="26"/>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row>
    <row r="82" spans="1:215">
      <c r="A82" s="22"/>
      <c r="B82" s="13"/>
      <c r="C82" s="23"/>
      <c r="D82" s="23"/>
      <c r="E82" s="24"/>
      <c r="F82" s="25"/>
      <c r="G82" s="26"/>
      <c r="H82" s="26"/>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row>
    <row r="83" spans="1:215">
      <c r="A83" s="22"/>
      <c r="B83" s="13"/>
      <c r="C83" s="23"/>
      <c r="D83" s="23"/>
      <c r="E83" s="24"/>
      <c r="F83" s="25"/>
      <c r="G83" s="26"/>
      <c r="H83" s="26"/>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22"/>
      <c r="GJ83" s="22"/>
      <c r="GK83" s="22"/>
      <c r="GL83" s="22"/>
      <c r="GM83" s="22"/>
      <c r="GN83" s="22"/>
      <c r="GO83" s="22"/>
      <c r="GP83" s="22"/>
      <c r="GQ83" s="22"/>
      <c r="GR83" s="22"/>
      <c r="GS83" s="22"/>
      <c r="GT83" s="22"/>
      <c r="GU83" s="22"/>
      <c r="GV83" s="22"/>
      <c r="GW83" s="22"/>
      <c r="GX83" s="22"/>
      <c r="GY83" s="22"/>
      <c r="GZ83" s="22"/>
      <c r="HA83" s="22"/>
      <c r="HB83" s="22"/>
      <c r="HC83" s="22"/>
      <c r="HD83" s="22"/>
      <c r="HE83" s="22"/>
      <c r="HF83" s="22"/>
      <c r="HG83" s="22"/>
    </row>
    <row r="84" spans="1:215">
      <c r="A84" s="22"/>
      <c r="B84" s="13"/>
      <c r="C84" s="23"/>
      <c r="D84" s="23"/>
      <c r="E84" s="24"/>
      <c r="F84" s="25"/>
      <c r="G84" s="26"/>
      <c r="H84" s="26"/>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row>
    <row r="85" spans="1:215">
      <c r="A85" s="22"/>
      <c r="B85" s="13"/>
      <c r="C85" s="23"/>
      <c r="D85" s="23"/>
      <c r="E85" s="24"/>
      <c r="F85" s="25"/>
      <c r="G85" s="26"/>
      <c r="H85" s="26"/>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row>
    <row r="86" spans="1:215">
      <c r="A86" s="22"/>
      <c r="B86" s="13"/>
      <c r="C86" s="23"/>
      <c r="D86" s="23"/>
      <c r="E86" s="24"/>
      <c r="F86" s="25"/>
      <c r="G86" s="26"/>
      <c r="H86" s="26"/>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row>
    <row r="87" spans="1:215">
      <c r="A87" s="22"/>
      <c r="B87" s="13"/>
      <c r="C87" s="23"/>
      <c r="D87" s="23"/>
      <c r="E87" s="24"/>
      <c r="F87" s="25"/>
      <c r="G87" s="26"/>
      <c r="H87" s="26"/>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row>
    <row r="88" spans="1:215">
      <c r="A88" s="22"/>
      <c r="B88" s="13"/>
      <c r="C88" s="23"/>
      <c r="D88" s="23"/>
      <c r="E88" s="24"/>
      <c r="F88" s="25"/>
      <c r="G88" s="26"/>
      <c r="H88" s="26"/>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row>
    <row r="89" spans="1:215">
      <c r="A89" s="22"/>
      <c r="B89" s="13"/>
      <c r="C89" s="23"/>
      <c r="D89" s="23"/>
      <c r="E89" s="24"/>
      <c r="F89" s="25"/>
      <c r="G89" s="26"/>
      <c r="H89" s="26"/>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row>
    <row r="90" spans="1:215">
      <c r="A90" s="22"/>
      <c r="B90" s="13"/>
      <c r="C90" s="23"/>
      <c r="D90" s="23"/>
      <c r="E90" s="24"/>
      <c r="F90" s="25"/>
      <c r="G90" s="26"/>
      <c r="H90" s="26"/>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row>
    <row r="91" spans="1:215">
      <c r="A91" s="22"/>
      <c r="B91" s="13"/>
      <c r="C91" s="23"/>
      <c r="D91" s="23"/>
      <c r="E91" s="24"/>
      <c r="F91" s="25"/>
      <c r="G91" s="26"/>
      <c r="H91" s="26"/>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2"/>
      <c r="GS91" s="22"/>
      <c r="GT91" s="22"/>
      <c r="GU91" s="22"/>
      <c r="GV91" s="22"/>
      <c r="GW91" s="22"/>
      <c r="GX91" s="22"/>
      <c r="GY91" s="22"/>
      <c r="GZ91" s="22"/>
      <c r="HA91" s="22"/>
      <c r="HB91" s="22"/>
      <c r="HC91" s="22"/>
      <c r="HD91" s="22"/>
      <c r="HE91" s="22"/>
      <c r="HF91" s="22"/>
      <c r="HG91" s="22"/>
    </row>
    <row r="92" spans="1:215">
      <c r="A92" s="22"/>
      <c r="B92" s="13"/>
      <c r="C92" s="23"/>
      <c r="D92" s="23"/>
      <c r="E92" s="24"/>
      <c r="F92" s="25"/>
      <c r="G92" s="26"/>
      <c r="H92" s="26"/>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c r="GI92" s="22"/>
      <c r="GJ92" s="22"/>
      <c r="GK92" s="22"/>
      <c r="GL92" s="22"/>
      <c r="GM92" s="22"/>
      <c r="GN92" s="22"/>
      <c r="GO92" s="22"/>
      <c r="GP92" s="22"/>
      <c r="GQ92" s="22"/>
      <c r="GR92" s="22"/>
      <c r="GS92" s="22"/>
      <c r="GT92" s="22"/>
      <c r="GU92" s="22"/>
      <c r="GV92" s="22"/>
      <c r="GW92" s="22"/>
      <c r="GX92" s="22"/>
      <c r="GY92" s="22"/>
      <c r="GZ92" s="22"/>
      <c r="HA92" s="22"/>
      <c r="HB92" s="22"/>
      <c r="HC92" s="22"/>
      <c r="HD92" s="22"/>
      <c r="HE92" s="22"/>
      <c r="HF92" s="22"/>
      <c r="HG92" s="22"/>
    </row>
    <row r="93" spans="1:215">
      <c r="A93" s="22"/>
      <c r="B93" s="13"/>
      <c r="C93" s="23"/>
      <c r="D93" s="23"/>
      <c r="E93" s="24"/>
      <c r="F93" s="25"/>
      <c r="G93" s="26"/>
      <c r="H93" s="26"/>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c r="GI93" s="22"/>
      <c r="GJ93" s="22"/>
      <c r="GK93" s="22"/>
      <c r="GL93" s="22"/>
      <c r="GM93" s="22"/>
      <c r="GN93" s="22"/>
      <c r="GO93" s="22"/>
      <c r="GP93" s="22"/>
      <c r="GQ93" s="22"/>
      <c r="GR93" s="22"/>
      <c r="GS93" s="22"/>
      <c r="GT93" s="22"/>
      <c r="GU93" s="22"/>
      <c r="GV93" s="22"/>
      <c r="GW93" s="22"/>
      <c r="GX93" s="22"/>
      <c r="GY93" s="22"/>
      <c r="GZ93" s="22"/>
      <c r="HA93" s="22"/>
      <c r="HB93" s="22"/>
      <c r="HC93" s="22"/>
      <c r="HD93" s="22"/>
      <c r="HE93" s="22"/>
      <c r="HF93" s="22"/>
      <c r="HG93" s="22"/>
    </row>
    <row r="94" spans="1:215">
      <c r="A94" s="22"/>
      <c r="B94" s="13"/>
      <c r="C94" s="23"/>
      <c r="D94" s="23"/>
      <c r="E94" s="24"/>
      <c r="F94" s="25"/>
      <c r="G94" s="26"/>
      <c r="H94" s="26"/>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row>
    <row r="95" spans="1:215">
      <c r="A95" s="22"/>
      <c r="B95" s="13"/>
      <c r="C95" s="23"/>
      <c r="D95" s="23"/>
      <c r="E95" s="24"/>
      <c r="F95" s="25"/>
      <c r="G95" s="26"/>
      <c r="H95" s="26"/>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c r="HG95" s="22"/>
    </row>
    <row r="96" spans="1:215">
      <c r="A96" s="22"/>
      <c r="B96" s="13"/>
      <c r="C96" s="23"/>
      <c r="D96" s="23"/>
      <c r="E96" s="24"/>
      <c r="F96" s="25"/>
      <c r="G96" s="26"/>
      <c r="H96" s="26"/>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row>
    <row r="97" spans="1:215">
      <c r="A97" s="22"/>
      <c r="B97" s="13"/>
      <c r="C97" s="23"/>
      <c r="D97" s="23"/>
      <c r="E97" s="24"/>
      <c r="F97" s="25"/>
      <c r="G97" s="26"/>
      <c r="H97" s="26"/>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row>
    <row r="98" spans="1:215">
      <c r="A98" s="22"/>
      <c r="B98" s="13"/>
      <c r="C98" s="23"/>
      <c r="D98" s="23"/>
      <c r="E98" s="24"/>
      <c r="F98" s="25"/>
      <c r="G98" s="26"/>
      <c r="H98" s="26"/>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row>
    <row r="99" spans="1:215">
      <c r="A99" s="22"/>
      <c r="B99" s="13"/>
      <c r="C99" s="23"/>
      <c r="D99" s="23"/>
      <c r="E99" s="24"/>
      <c r="F99" s="25"/>
      <c r="G99" s="26"/>
      <c r="H99" s="26"/>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row>
    <row r="100" spans="1:215">
      <c r="A100" s="22"/>
      <c r="B100" s="13"/>
      <c r="C100" s="23"/>
      <c r="D100" s="23"/>
      <c r="E100" s="24"/>
      <c r="F100" s="25"/>
      <c r="G100" s="26"/>
      <c r="H100" s="26"/>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row>
    <row r="101" spans="1:215">
      <c r="A101" s="22"/>
      <c r="B101" s="13"/>
      <c r="C101" s="23"/>
      <c r="D101" s="23"/>
      <c r="E101" s="24"/>
      <c r="F101" s="25"/>
      <c r="G101" s="26"/>
      <c r="H101" s="26"/>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row>
    <row r="102" spans="1:215">
      <c r="A102" s="22"/>
      <c r="B102" s="13"/>
      <c r="C102" s="23"/>
      <c r="D102" s="23"/>
      <c r="E102" s="24"/>
      <c r="F102" s="25"/>
      <c r="G102" s="26"/>
      <c r="H102" s="26"/>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row>
    <row r="103" spans="1:215">
      <c r="A103" s="22"/>
      <c r="B103" s="13"/>
      <c r="C103" s="23"/>
      <c r="D103" s="23"/>
      <c r="E103" s="24"/>
      <c r="F103" s="25"/>
      <c r="G103" s="26"/>
      <c r="H103" s="26"/>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c r="HG103" s="22"/>
    </row>
    <row r="104" spans="1:215">
      <c r="A104" s="22"/>
      <c r="B104" s="13"/>
      <c r="C104" s="23"/>
      <c r="D104" s="23"/>
      <c r="E104" s="24"/>
      <c r="F104" s="25"/>
      <c r="G104" s="26"/>
      <c r="H104" s="26"/>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c r="FW104" s="22"/>
      <c r="FX104" s="22"/>
      <c r="FY104" s="22"/>
      <c r="FZ104" s="22"/>
      <c r="GA104" s="22"/>
      <c r="GB104" s="22"/>
      <c r="GC104" s="22"/>
      <c r="GD104" s="22"/>
      <c r="GE104" s="22"/>
      <c r="GF104" s="22"/>
      <c r="GG104" s="22"/>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c r="HG104" s="22"/>
    </row>
    <row r="105" spans="1:215">
      <c r="A105" s="22"/>
      <c r="B105" s="13"/>
      <c r="C105" s="23"/>
      <c r="D105" s="23"/>
      <c r="E105" s="24"/>
      <c r="F105" s="25"/>
      <c r="G105" s="26"/>
      <c r="H105" s="26"/>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c r="FW105" s="22"/>
      <c r="FX105" s="22"/>
      <c r="FY105" s="22"/>
      <c r="FZ105" s="22"/>
      <c r="GA105" s="22"/>
      <c r="GB105" s="22"/>
      <c r="GC105" s="22"/>
      <c r="GD105" s="22"/>
      <c r="GE105" s="22"/>
      <c r="GF105" s="22"/>
      <c r="GG105" s="22"/>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c r="HG105" s="22"/>
    </row>
    <row r="106" spans="1:215">
      <c r="A106" s="22"/>
      <c r="B106" s="13"/>
      <c r="C106" s="23"/>
      <c r="D106" s="23"/>
      <c r="E106" s="24"/>
      <c r="F106" s="25"/>
      <c r="G106" s="26"/>
      <c r="H106" s="26"/>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c r="FW106" s="22"/>
      <c r="FX106" s="22"/>
      <c r="FY106" s="22"/>
      <c r="FZ106" s="22"/>
      <c r="GA106" s="22"/>
      <c r="GB106" s="22"/>
      <c r="GC106" s="22"/>
      <c r="GD106" s="22"/>
      <c r="GE106" s="22"/>
      <c r="GF106" s="22"/>
      <c r="GG106" s="22"/>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c r="HG106" s="22"/>
    </row>
    <row r="107" spans="1:215">
      <c r="A107" s="22"/>
      <c r="B107" s="13"/>
      <c r="C107" s="23"/>
      <c r="D107" s="23"/>
      <c r="E107" s="24"/>
      <c r="F107" s="25"/>
      <c r="G107" s="26"/>
      <c r="H107" s="26"/>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c r="FT107" s="22"/>
      <c r="FU107" s="22"/>
      <c r="FV107" s="22"/>
      <c r="FW107" s="22"/>
      <c r="FX107" s="22"/>
      <c r="FY107" s="22"/>
      <c r="FZ107" s="22"/>
      <c r="GA107" s="22"/>
      <c r="GB107" s="22"/>
      <c r="GC107" s="22"/>
      <c r="GD107" s="22"/>
      <c r="GE107" s="22"/>
      <c r="GF107" s="22"/>
      <c r="GG107" s="22"/>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row>
    <row r="108" spans="1:215">
      <c r="A108" s="22"/>
      <c r="B108" s="13"/>
      <c r="C108" s="23"/>
      <c r="D108" s="23"/>
      <c r="E108" s="24"/>
      <c r="F108" s="25"/>
      <c r="G108" s="26"/>
      <c r="H108" s="26"/>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22"/>
      <c r="FQ108" s="22"/>
      <c r="FR108" s="22"/>
      <c r="FS108" s="22"/>
      <c r="FT108" s="22"/>
      <c r="FU108" s="22"/>
      <c r="FV108" s="22"/>
      <c r="FW108" s="22"/>
      <c r="FX108" s="22"/>
      <c r="FY108" s="22"/>
      <c r="FZ108" s="22"/>
      <c r="GA108" s="22"/>
      <c r="GB108" s="22"/>
      <c r="GC108" s="22"/>
      <c r="GD108" s="22"/>
      <c r="GE108" s="22"/>
      <c r="GF108" s="22"/>
      <c r="GG108" s="22"/>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c r="HG108" s="22"/>
    </row>
    <row r="109" spans="1:215">
      <c r="A109" s="22"/>
      <c r="B109" s="13"/>
      <c r="C109" s="23"/>
      <c r="D109" s="23"/>
      <c r="E109" s="24"/>
      <c r="F109" s="25"/>
      <c r="G109" s="26"/>
      <c r="H109" s="26"/>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row>
    <row r="110" spans="1:215">
      <c r="A110" s="22"/>
      <c r="B110" s="13"/>
      <c r="C110" s="23"/>
      <c r="D110" s="23"/>
      <c r="E110" s="24"/>
      <c r="F110" s="25"/>
      <c r="G110" s="26"/>
      <c r="H110" s="26"/>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c r="FT110" s="22"/>
      <c r="FU110" s="22"/>
      <c r="FV110" s="22"/>
      <c r="FW110" s="22"/>
      <c r="FX110" s="22"/>
      <c r="FY110" s="22"/>
      <c r="FZ110" s="22"/>
      <c r="GA110" s="22"/>
      <c r="GB110" s="22"/>
      <c r="GC110" s="22"/>
      <c r="GD110" s="22"/>
      <c r="GE110" s="22"/>
      <c r="GF110" s="22"/>
      <c r="GG110" s="22"/>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row>
    <row r="111" spans="1:215">
      <c r="A111" s="22"/>
      <c r="B111" s="13"/>
      <c r="C111" s="23"/>
      <c r="D111" s="23"/>
      <c r="E111" s="24"/>
      <c r="F111" s="25"/>
      <c r="G111" s="26"/>
      <c r="H111" s="26"/>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c r="FT111" s="22"/>
      <c r="FU111" s="22"/>
      <c r="FV111" s="22"/>
      <c r="FW111" s="22"/>
      <c r="FX111" s="22"/>
      <c r="FY111" s="22"/>
      <c r="FZ111" s="22"/>
      <c r="GA111" s="22"/>
      <c r="GB111" s="22"/>
      <c r="GC111" s="22"/>
      <c r="GD111" s="22"/>
      <c r="GE111" s="22"/>
      <c r="GF111" s="22"/>
      <c r="GG111" s="22"/>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row>
    <row r="112" spans="1:215">
      <c r="A112" s="22"/>
      <c r="B112" s="13"/>
      <c r="C112" s="23"/>
      <c r="D112" s="23"/>
      <c r="E112" s="24"/>
      <c r="F112" s="25"/>
      <c r="G112" s="26"/>
      <c r="H112" s="26"/>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c r="FT112" s="22"/>
      <c r="FU112" s="22"/>
      <c r="FV112" s="22"/>
      <c r="FW112" s="22"/>
      <c r="FX112" s="22"/>
      <c r="FY112" s="22"/>
      <c r="FZ112" s="22"/>
      <c r="GA112" s="22"/>
      <c r="GB112" s="22"/>
      <c r="GC112" s="22"/>
      <c r="GD112" s="22"/>
      <c r="GE112" s="22"/>
      <c r="GF112" s="22"/>
      <c r="GG112" s="22"/>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row>
    <row r="113" spans="1:215">
      <c r="A113" s="22"/>
      <c r="B113" s="13"/>
      <c r="C113" s="23"/>
      <c r="D113" s="23"/>
      <c r="E113" s="24"/>
      <c r="F113" s="25"/>
      <c r="G113" s="26"/>
      <c r="H113" s="26"/>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c r="GI113" s="22"/>
      <c r="GJ113" s="22"/>
      <c r="GK113" s="22"/>
      <c r="GL113" s="22"/>
      <c r="GM113" s="22"/>
      <c r="GN113" s="22"/>
      <c r="GO113" s="22"/>
      <c r="GP113" s="22"/>
      <c r="GQ113" s="22"/>
      <c r="GR113" s="22"/>
      <c r="GS113" s="22"/>
      <c r="GT113" s="22"/>
      <c r="GU113" s="22"/>
      <c r="GV113" s="22"/>
      <c r="GW113" s="22"/>
      <c r="GX113" s="22"/>
      <c r="GY113" s="22"/>
      <c r="GZ113" s="22"/>
      <c r="HA113" s="22"/>
      <c r="HB113" s="22"/>
      <c r="HC113" s="22"/>
      <c r="HD113" s="22"/>
      <c r="HE113" s="22"/>
      <c r="HF113" s="22"/>
      <c r="HG113" s="22"/>
    </row>
    <row r="114" spans="1:215">
      <c r="A114" s="22"/>
      <c r="B114" s="13"/>
      <c r="C114" s="23"/>
      <c r="D114" s="23"/>
      <c r="E114" s="24"/>
      <c r="F114" s="25"/>
      <c r="G114" s="26"/>
      <c r="H114" s="26"/>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c r="GI114" s="22"/>
      <c r="GJ114" s="22"/>
      <c r="GK114" s="22"/>
      <c r="GL114" s="22"/>
      <c r="GM114" s="22"/>
      <c r="GN114" s="22"/>
      <c r="GO114" s="22"/>
      <c r="GP114" s="22"/>
      <c r="GQ114" s="22"/>
      <c r="GR114" s="22"/>
      <c r="GS114" s="22"/>
      <c r="GT114" s="22"/>
      <c r="GU114" s="22"/>
      <c r="GV114" s="22"/>
      <c r="GW114" s="22"/>
      <c r="GX114" s="22"/>
      <c r="GY114" s="22"/>
      <c r="GZ114" s="22"/>
      <c r="HA114" s="22"/>
      <c r="HB114" s="22"/>
      <c r="HC114" s="22"/>
      <c r="HD114" s="22"/>
      <c r="HE114" s="22"/>
      <c r="HF114" s="22"/>
      <c r="HG114" s="22"/>
    </row>
    <row r="115" spans="1:215">
      <c r="A115" s="22"/>
      <c r="B115" s="13"/>
      <c r="C115" s="23"/>
      <c r="D115" s="23"/>
      <c r="E115" s="24"/>
      <c r="F115" s="25"/>
      <c r="G115" s="26"/>
      <c r="H115" s="26"/>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c r="FP115" s="22"/>
      <c r="FQ115" s="22"/>
      <c r="FR115" s="22"/>
      <c r="FS115" s="22"/>
      <c r="FT115" s="22"/>
      <c r="FU115" s="22"/>
      <c r="FV115" s="22"/>
      <c r="FW115" s="22"/>
      <c r="FX115" s="22"/>
      <c r="FY115" s="22"/>
      <c r="FZ115" s="22"/>
      <c r="GA115" s="22"/>
      <c r="GB115" s="22"/>
      <c r="GC115" s="22"/>
      <c r="GD115" s="22"/>
      <c r="GE115" s="22"/>
      <c r="GF115" s="22"/>
      <c r="GG115" s="22"/>
      <c r="GH115" s="22"/>
      <c r="GI115" s="22"/>
      <c r="GJ115" s="22"/>
      <c r="GK115" s="22"/>
      <c r="GL115" s="22"/>
      <c r="GM115" s="22"/>
      <c r="GN115" s="22"/>
      <c r="GO115" s="22"/>
      <c r="GP115" s="22"/>
      <c r="GQ115" s="22"/>
      <c r="GR115" s="22"/>
      <c r="GS115" s="22"/>
      <c r="GT115" s="22"/>
      <c r="GU115" s="22"/>
      <c r="GV115" s="22"/>
      <c r="GW115" s="22"/>
      <c r="GX115" s="22"/>
      <c r="GY115" s="22"/>
      <c r="GZ115" s="22"/>
      <c r="HA115" s="22"/>
      <c r="HB115" s="22"/>
      <c r="HC115" s="22"/>
      <c r="HD115" s="22"/>
      <c r="HE115" s="22"/>
      <c r="HF115" s="22"/>
      <c r="HG115" s="22"/>
    </row>
    <row r="116" spans="1:215">
      <c r="A116" s="22"/>
      <c r="B116" s="13"/>
      <c r="C116" s="23"/>
      <c r="D116" s="23"/>
      <c r="E116" s="24"/>
      <c r="F116" s="25"/>
      <c r="G116" s="26"/>
      <c r="H116" s="26"/>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c r="FP116" s="22"/>
      <c r="FQ116" s="22"/>
      <c r="FR116" s="22"/>
      <c r="FS116" s="22"/>
      <c r="FT116" s="22"/>
      <c r="FU116" s="22"/>
      <c r="FV116" s="22"/>
      <c r="FW116" s="22"/>
      <c r="FX116" s="22"/>
      <c r="FY116" s="22"/>
      <c r="FZ116" s="22"/>
      <c r="GA116" s="22"/>
      <c r="GB116" s="22"/>
      <c r="GC116" s="22"/>
      <c r="GD116" s="22"/>
      <c r="GE116" s="22"/>
      <c r="GF116" s="22"/>
      <c r="GG116" s="22"/>
      <c r="GH116" s="22"/>
      <c r="GI116" s="22"/>
      <c r="GJ116" s="22"/>
      <c r="GK116" s="22"/>
      <c r="GL116" s="22"/>
      <c r="GM116" s="22"/>
      <c r="GN116" s="22"/>
      <c r="GO116" s="22"/>
      <c r="GP116" s="22"/>
      <c r="GQ116" s="22"/>
      <c r="GR116" s="22"/>
      <c r="GS116" s="22"/>
      <c r="GT116" s="22"/>
      <c r="GU116" s="22"/>
      <c r="GV116" s="22"/>
      <c r="GW116" s="22"/>
      <c r="GX116" s="22"/>
      <c r="GY116" s="22"/>
      <c r="GZ116" s="22"/>
      <c r="HA116" s="22"/>
      <c r="HB116" s="22"/>
      <c r="HC116" s="22"/>
      <c r="HD116" s="22"/>
      <c r="HE116" s="22"/>
      <c r="HF116" s="22"/>
      <c r="HG116" s="22"/>
    </row>
    <row r="117" spans="1:215">
      <c r="A117" s="22"/>
      <c r="B117" s="13"/>
      <c r="C117" s="23"/>
      <c r="D117" s="23"/>
      <c r="E117" s="24"/>
      <c r="F117" s="25"/>
      <c r="G117" s="26"/>
      <c r="H117" s="26"/>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c r="FT117" s="22"/>
      <c r="FU117" s="22"/>
      <c r="FV117" s="22"/>
      <c r="FW117" s="22"/>
      <c r="FX117" s="22"/>
      <c r="FY117" s="22"/>
      <c r="FZ117" s="22"/>
      <c r="GA117" s="22"/>
      <c r="GB117" s="22"/>
      <c r="GC117" s="22"/>
      <c r="GD117" s="22"/>
      <c r="GE117" s="22"/>
      <c r="GF117" s="22"/>
      <c r="GG117" s="22"/>
      <c r="GH117" s="22"/>
      <c r="GI117" s="22"/>
      <c r="GJ117" s="22"/>
      <c r="GK117" s="22"/>
      <c r="GL117" s="22"/>
      <c r="GM117" s="22"/>
      <c r="GN117" s="22"/>
      <c r="GO117" s="22"/>
      <c r="GP117" s="22"/>
      <c r="GQ117" s="22"/>
      <c r="GR117" s="22"/>
      <c r="GS117" s="22"/>
      <c r="GT117" s="22"/>
      <c r="GU117" s="22"/>
      <c r="GV117" s="22"/>
      <c r="GW117" s="22"/>
      <c r="GX117" s="22"/>
      <c r="GY117" s="22"/>
      <c r="GZ117" s="22"/>
      <c r="HA117" s="22"/>
      <c r="HB117" s="22"/>
      <c r="HC117" s="22"/>
      <c r="HD117" s="22"/>
      <c r="HE117" s="22"/>
      <c r="HF117" s="22"/>
      <c r="HG117" s="22"/>
    </row>
    <row r="118" spans="1:215">
      <c r="A118" s="22"/>
      <c r="B118" s="13"/>
      <c r="C118" s="23"/>
      <c r="D118" s="23"/>
      <c r="E118" s="24"/>
      <c r="F118" s="25"/>
      <c r="G118" s="26"/>
      <c r="H118" s="26"/>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c r="FP118" s="22"/>
      <c r="FQ118" s="22"/>
      <c r="FR118" s="22"/>
      <c r="FS118" s="22"/>
      <c r="FT118" s="22"/>
      <c r="FU118" s="22"/>
      <c r="FV118" s="22"/>
      <c r="FW118" s="22"/>
      <c r="FX118" s="22"/>
      <c r="FY118" s="22"/>
      <c r="FZ118" s="22"/>
      <c r="GA118" s="22"/>
      <c r="GB118" s="22"/>
      <c r="GC118" s="22"/>
      <c r="GD118" s="22"/>
      <c r="GE118" s="22"/>
      <c r="GF118" s="22"/>
      <c r="GG118" s="22"/>
      <c r="GH118" s="22"/>
      <c r="GI118" s="22"/>
      <c r="GJ118" s="22"/>
      <c r="GK118" s="22"/>
      <c r="GL118" s="22"/>
      <c r="GM118" s="22"/>
      <c r="GN118" s="22"/>
      <c r="GO118" s="22"/>
      <c r="GP118" s="22"/>
      <c r="GQ118" s="22"/>
      <c r="GR118" s="22"/>
      <c r="GS118" s="22"/>
      <c r="GT118" s="22"/>
      <c r="GU118" s="22"/>
      <c r="GV118" s="22"/>
      <c r="GW118" s="22"/>
      <c r="GX118" s="22"/>
      <c r="GY118" s="22"/>
      <c r="GZ118" s="22"/>
      <c r="HA118" s="22"/>
      <c r="HB118" s="22"/>
      <c r="HC118" s="22"/>
      <c r="HD118" s="22"/>
      <c r="HE118" s="22"/>
      <c r="HF118" s="22"/>
      <c r="HG118" s="22"/>
    </row>
    <row r="119" spans="1:215">
      <c r="A119" s="22"/>
      <c r="B119" s="13"/>
      <c r="C119" s="23"/>
      <c r="D119" s="23"/>
      <c r="E119" s="24"/>
      <c r="F119" s="25"/>
      <c r="G119" s="26"/>
      <c r="H119" s="26"/>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c r="FP119" s="22"/>
      <c r="FQ119" s="22"/>
      <c r="FR119" s="22"/>
      <c r="FS119" s="22"/>
      <c r="FT119" s="22"/>
      <c r="FU119" s="22"/>
      <c r="FV119" s="22"/>
      <c r="FW119" s="22"/>
      <c r="FX119" s="22"/>
      <c r="FY119" s="22"/>
      <c r="FZ119" s="22"/>
      <c r="GA119" s="22"/>
      <c r="GB119" s="22"/>
      <c r="GC119" s="22"/>
      <c r="GD119" s="22"/>
      <c r="GE119" s="22"/>
      <c r="GF119" s="22"/>
      <c r="GG119" s="22"/>
      <c r="GH119" s="22"/>
      <c r="GI119" s="22"/>
      <c r="GJ119" s="22"/>
      <c r="GK119" s="22"/>
      <c r="GL119" s="22"/>
      <c r="GM119" s="22"/>
      <c r="GN119" s="22"/>
      <c r="GO119" s="22"/>
      <c r="GP119" s="22"/>
      <c r="GQ119" s="22"/>
      <c r="GR119" s="22"/>
      <c r="GS119" s="22"/>
      <c r="GT119" s="22"/>
      <c r="GU119" s="22"/>
      <c r="GV119" s="22"/>
      <c r="GW119" s="22"/>
      <c r="GX119" s="22"/>
      <c r="GY119" s="22"/>
      <c r="GZ119" s="22"/>
      <c r="HA119" s="22"/>
      <c r="HB119" s="22"/>
      <c r="HC119" s="22"/>
      <c r="HD119" s="22"/>
      <c r="HE119" s="22"/>
      <c r="HF119" s="22"/>
      <c r="HG119" s="22"/>
    </row>
    <row r="120" spans="1:215">
      <c r="A120" s="22"/>
      <c r="B120" s="13"/>
      <c r="C120" s="23"/>
      <c r="D120" s="23"/>
      <c r="E120" s="24"/>
      <c r="F120" s="25"/>
      <c r="G120" s="26"/>
      <c r="H120" s="26"/>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c r="FP120" s="22"/>
      <c r="FQ120" s="22"/>
      <c r="FR120" s="22"/>
      <c r="FS120" s="22"/>
      <c r="FT120" s="22"/>
      <c r="FU120" s="22"/>
      <c r="FV120" s="22"/>
      <c r="FW120" s="22"/>
      <c r="FX120" s="22"/>
      <c r="FY120" s="22"/>
      <c r="FZ120" s="22"/>
      <c r="GA120" s="22"/>
      <c r="GB120" s="22"/>
      <c r="GC120" s="22"/>
      <c r="GD120" s="22"/>
      <c r="GE120" s="22"/>
      <c r="GF120" s="22"/>
      <c r="GG120" s="22"/>
      <c r="GH120" s="22"/>
      <c r="GI120" s="22"/>
      <c r="GJ120" s="22"/>
      <c r="GK120" s="22"/>
      <c r="GL120" s="22"/>
      <c r="GM120" s="22"/>
      <c r="GN120" s="22"/>
      <c r="GO120" s="22"/>
      <c r="GP120" s="22"/>
      <c r="GQ120" s="22"/>
      <c r="GR120" s="22"/>
      <c r="GS120" s="22"/>
      <c r="GT120" s="22"/>
      <c r="GU120" s="22"/>
      <c r="GV120" s="22"/>
      <c r="GW120" s="22"/>
      <c r="GX120" s="22"/>
      <c r="GY120" s="22"/>
      <c r="GZ120" s="22"/>
      <c r="HA120" s="22"/>
      <c r="HB120" s="22"/>
      <c r="HC120" s="22"/>
      <c r="HD120" s="22"/>
      <c r="HE120" s="22"/>
      <c r="HF120" s="22"/>
      <c r="HG120" s="22"/>
    </row>
    <row r="121" spans="1:215">
      <c r="A121" s="22"/>
      <c r="B121" s="13"/>
      <c r="C121" s="23"/>
      <c r="D121" s="23"/>
      <c r="E121" s="24"/>
      <c r="F121" s="25"/>
      <c r="G121" s="26"/>
      <c r="H121" s="26"/>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c r="FP121" s="22"/>
      <c r="FQ121" s="22"/>
      <c r="FR121" s="22"/>
      <c r="FS121" s="22"/>
      <c r="FT121" s="22"/>
      <c r="FU121" s="22"/>
      <c r="FV121" s="22"/>
      <c r="FW121" s="22"/>
      <c r="FX121" s="22"/>
      <c r="FY121" s="22"/>
      <c r="FZ121" s="22"/>
      <c r="GA121" s="22"/>
      <c r="GB121" s="22"/>
      <c r="GC121" s="22"/>
      <c r="GD121" s="22"/>
      <c r="GE121" s="22"/>
      <c r="GF121" s="22"/>
      <c r="GG121" s="22"/>
      <c r="GH121" s="22"/>
      <c r="GI121" s="22"/>
      <c r="GJ121" s="22"/>
      <c r="GK121" s="22"/>
      <c r="GL121" s="22"/>
      <c r="GM121" s="22"/>
      <c r="GN121" s="22"/>
      <c r="GO121" s="22"/>
      <c r="GP121" s="22"/>
      <c r="GQ121" s="22"/>
      <c r="GR121" s="22"/>
      <c r="GS121" s="22"/>
      <c r="GT121" s="22"/>
      <c r="GU121" s="22"/>
      <c r="GV121" s="22"/>
      <c r="GW121" s="22"/>
      <c r="GX121" s="22"/>
      <c r="GY121" s="22"/>
      <c r="GZ121" s="22"/>
      <c r="HA121" s="22"/>
      <c r="HB121" s="22"/>
      <c r="HC121" s="22"/>
      <c r="HD121" s="22"/>
      <c r="HE121" s="22"/>
      <c r="HF121" s="22"/>
      <c r="HG121" s="22"/>
    </row>
    <row r="122" spans="1:215">
      <c r="A122" s="22"/>
      <c r="B122" s="13"/>
      <c r="C122" s="23"/>
      <c r="D122" s="23"/>
      <c r="E122" s="24"/>
      <c r="F122" s="25"/>
      <c r="G122" s="26"/>
      <c r="H122" s="26"/>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c r="FP122" s="22"/>
      <c r="FQ122" s="22"/>
      <c r="FR122" s="22"/>
      <c r="FS122" s="22"/>
      <c r="FT122" s="22"/>
      <c r="FU122" s="22"/>
      <c r="FV122" s="22"/>
      <c r="FW122" s="22"/>
      <c r="FX122" s="22"/>
      <c r="FY122" s="22"/>
      <c r="FZ122" s="22"/>
      <c r="GA122" s="22"/>
      <c r="GB122" s="22"/>
      <c r="GC122" s="22"/>
      <c r="GD122" s="22"/>
      <c r="GE122" s="22"/>
      <c r="GF122" s="22"/>
      <c r="GG122" s="22"/>
      <c r="GH122" s="22"/>
      <c r="GI122" s="22"/>
      <c r="GJ122" s="22"/>
      <c r="GK122" s="22"/>
      <c r="GL122" s="22"/>
      <c r="GM122" s="22"/>
      <c r="GN122" s="22"/>
      <c r="GO122" s="22"/>
      <c r="GP122" s="22"/>
      <c r="GQ122" s="22"/>
      <c r="GR122" s="22"/>
      <c r="GS122" s="22"/>
      <c r="GT122" s="22"/>
      <c r="GU122" s="22"/>
      <c r="GV122" s="22"/>
      <c r="GW122" s="22"/>
      <c r="GX122" s="22"/>
      <c r="GY122" s="22"/>
      <c r="GZ122" s="22"/>
      <c r="HA122" s="22"/>
      <c r="HB122" s="22"/>
      <c r="HC122" s="22"/>
      <c r="HD122" s="22"/>
      <c r="HE122" s="22"/>
      <c r="HF122" s="22"/>
      <c r="HG122" s="22"/>
    </row>
    <row r="123" spans="1:215">
      <c r="A123" s="22"/>
      <c r="B123" s="13"/>
      <c r="C123" s="23"/>
      <c r="D123" s="23"/>
      <c r="E123" s="24"/>
      <c r="F123" s="25"/>
      <c r="G123" s="26"/>
      <c r="H123" s="26"/>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c r="FT123" s="22"/>
      <c r="FU123" s="22"/>
      <c r="FV123" s="22"/>
      <c r="FW123" s="22"/>
      <c r="FX123" s="22"/>
      <c r="FY123" s="22"/>
      <c r="FZ123" s="22"/>
      <c r="GA123" s="22"/>
      <c r="GB123" s="22"/>
      <c r="GC123" s="22"/>
      <c r="GD123" s="22"/>
      <c r="GE123" s="22"/>
      <c r="GF123" s="22"/>
      <c r="GG123" s="22"/>
      <c r="GH123" s="22"/>
      <c r="GI123" s="22"/>
      <c r="GJ123" s="22"/>
      <c r="GK123" s="22"/>
      <c r="GL123" s="22"/>
      <c r="GM123" s="22"/>
      <c r="GN123" s="22"/>
      <c r="GO123" s="22"/>
      <c r="GP123" s="22"/>
      <c r="GQ123" s="22"/>
      <c r="GR123" s="22"/>
      <c r="GS123" s="22"/>
      <c r="GT123" s="22"/>
      <c r="GU123" s="22"/>
      <c r="GV123" s="22"/>
      <c r="GW123" s="22"/>
      <c r="GX123" s="22"/>
      <c r="GY123" s="22"/>
      <c r="GZ123" s="22"/>
      <c r="HA123" s="22"/>
      <c r="HB123" s="22"/>
      <c r="HC123" s="22"/>
      <c r="HD123" s="22"/>
      <c r="HE123" s="22"/>
      <c r="HF123" s="22"/>
      <c r="HG123" s="22"/>
    </row>
    <row r="124" spans="1:215">
      <c r="A124" s="22"/>
      <c r="B124" s="13"/>
      <c r="C124" s="23"/>
      <c r="D124" s="23"/>
      <c r="E124" s="24"/>
      <c r="F124" s="25"/>
      <c r="G124" s="26"/>
      <c r="H124" s="26"/>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c r="FK124" s="22"/>
      <c r="FL124" s="22"/>
      <c r="FM124" s="22"/>
      <c r="FN124" s="22"/>
      <c r="FO124" s="22"/>
      <c r="FP124" s="22"/>
      <c r="FQ124" s="22"/>
      <c r="FR124" s="22"/>
      <c r="FS124" s="22"/>
      <c r="FT124" s="22"/>
      <c r="FU124" s="22"/>
      <c r="FV124" s="22"/>
      <c r="FW124" s="22"/>
      <c r="FX124" s="22"/>
      <c r="FY124" s="22"/>
      <c r="FZ124" s="22"/>
      <c r="GA124" s="22"/>
      <c r="GB124" s="22"/>
      <c r="GC124" s="22"/>
      <c r="GD124" s="22"/>
      <c r="GE124" s="22"/>
      <c r="GF124" s="22"/>
      <c r="GG124" s="22"/>
      <c r="GH124" s="22"/>
      <c r="GI124" s="22"/>
      <c r="GJ124" s="22"/>
      <c r="GK124" s="22"/>
      <c r="GL124" s="22"/>
      <c r="GM124" s="22"/>
      <c r="GN124" s="22"/>
      <c r="GO124" s="22"/>
      <c r="GP124" s="22"/>
      <c r="GQ124" s="22"/>
      <c r="GR124" s="22"/>
      <c r="GS124" s="22"/>
      <c r="GT124" s="22"/>
      <c r="GU124" s="22"/>
      <c r="GV124" s="22"/>
      <c r="GW124" s="22"/>
      <c r="GX124" s="22"/>
      <c r="GY124" s="22"/>
      <c r="GZ124" s="22"/>
      <c r="HA124" s="22"/>
      <c r="HB124" s="22"/>
      <c r="HC124" s="22"/>
      <c r="HD124" s="22"/>
      <c r="HE124" s="22"/>
      <c r="HF124" s="22"/>
      <c r="HG124" s="22"/>
    </row>
    <row r="125" spans="1:215">
      <c r="A125" s="22"/>
      <c r="B125" s="13"/>
      <c r="C125" s="23"/>
      <c r="D125" s="23"/>
      <c r="E125" s="24"/>
      <c r="F125" s="25"/>
      <c r="G125" s="26"/>
      <c r="H125" s="26"/>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c r="FP125" s="22"/>
      <c r="FQ125" s="22"/>
      <c r="FR125" s="22"/>
      <c r="FS125" s="22"/>
      <c r="FT125" s="22"/>
      <c r="FU125" s="22"/>
      <c r="FV125" s="22"/>
      <c r="FW125" s="22"/>
      <c r="FX125" s="22"/>
      <c r="FY125" s="22"/>
      <c r="FZ125" s="22"/>
      <c r="GA125" s="22"/>
      <c r="GB125" s="22"/>
      <c r="GC125" s="22"/>
      <c r="GD125" s="22"/>
      <c r="GE125" s="22"/>
      <c r="GF125" s="22"/>
      <c r="GG125" s="22"/>
      <c r="GH125" s="22"/>
      <c r="GI125" s="22"/>
      <c r="GJ125" s="22"/>
      <c r="GK125" s="22"/>
      <c r="GL125" s="22"/>
      <c r="GM125" s="22"/>
      <c r="GN125" s="22"/>
      <c r="GO125" s="22"/>
      <c r="GP125" s="22"/>
      <c r="GQ125" s="22"/>
      <c r="GR125" s="22"/>
      <c r="GS125" s="22"/>
      <c r="GT125" s="22"/>
      <c r="GU125" s="22"/>
      <c r="GV125" s="22"/>
      <c r="GW125" s="22"/>
      <c r="GX125" s="22"/>
      <c r="GY125" s="22"/>
      <c r="GZ125" s="22"/>
      <c r="HA125" s="22"/>
      <c r="HB125" s="22"/>
      <c r="HC125" s="22"/>
      <c r="HD125" s="22"/>
      <c r="HE125" s="22"/>
      <c r="HF125" s="22"/>
      <c r="HG125" s="22"/>
    </row>
    <row r="126" spans="1:215">
      <c r="A126" s="22"/>
      <c r="B126" s="13"/>
      <c r="C126" s="23"/>
      <c r="D126" s="23"/>
      <c r="E126" s="24"/>
      <c r="F126" s="25"/>
      <c r="G126" s="26"/>
      <c r="H126" s="26"/>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c r="FK126" s="22"/>
      <c r="FL126" s="22"/>
      <c r="FM126" s="22"/>
      <c r="FN126" s="22"/>
      <c r="FO126" s="22"/>
      <c r="FP126" s="22"/>
      <c r="FQ126" s="22"/>
      <c r="FR126" s="22"/>
      <c r="FS126" s="22"/>
      <c r="FT126" s="22"/>
      <c r="FU126" s="22"/>
      <c r="FV126" s="22"/>
      <c r="FW126" s="22"/>
      <c r="FX126" s="22"/>
      <c r="FY126" s="22"/>
      <c r="FZ126" s="22"/>
      <c r="GA126" s="22"/>
      <c r="GB126" s="22"/>
      <c r="GC126" s="22"/>
      <c r="GD126" s="22"/>
      <c r="GE126" s="22"/>
      <c r="GF126" s="22"/>
      <c r="GG126" s="22"/>
      <c r="GH126" s="22"/>
      <c r="GI126" s="22"/>
      <c r="GJ126" s="22"/>
      <c r="GK126" s="22"/>
      <c r="GL126" s="22"/>
      <c r="GM126" s="22"/>
      <c r="GN126" s="22"/>
      <c r="GO126" s="22"/>
      <c r="GP126" s="22"/>
      <c r="GQ126" s="22"/>
      <c r="GR126" s="22"/>
      <c r="GS126" s="22"/>
      <c r="GT126" s="22"/>
      <c r="GU126" s="22"/>
      <c r="GV126" s="22"/>
      <c r="GW126" s="22"/>
      <c r="GX126" s="22"/>
      <c r="GY126" s="22"/>
      <c r="GZ126" s="22"/>
      <c r="HA126" s="22"/>
      <c r="HB126" s="22"/>
      <c r="HC126" s="22"/>
      <c r="HD126" s="22"/>
      <c r="HE126" s="22"/>
      <c r="HF126" s="22"/>
      <c r="HG126" s="22"/>
    </row>
    <row r="127" spans="1:215">
      <c r="A127" s="22"/>
      <c r="B127" s="13"/>
      <c r="C127" s="23"/>
      <c r="D127" s="23"/>
      <c r="E127" s="24"/>
      <c r="F127" s="25"/>
      <c r="G127" s="26"/>
      <c r="H127" s="26"/>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c r="FP127" s="22"/>
      <c r="FQ127" s="22"/>
      <c r="FR127" s="22"/>
      <c r="FS127" s="22"/>
      <c r="FT127" s="22"/>
      <c r="FU127" s="22"/>
      <c r="FV127" s="22"/>
      <c r="FW127" s="22"/>
      <c r="FX127" s="22"/>
      <c r="FY127" s="22"/>
      <c r="FZ127" s="22"/>
      <c r="GA127" s="22"/>
      <c r="GB127" s="22"/>
      <c r="GC127" s="22"/>
      <c r="GD127" s="22"/>
      <c r="GE127" s="22"/>
      <c r="GF127" s="22"/>
      <c r="GG127" s="22"/>
      <c r="GH127" s="22"/>
      <c r="GI127" s="22"/>
      <c r="GJ127" s="22"/>
      <c r="GK127" s="22"/>
      <c r="GL127" s="22"/>
      <c r="GM127" s="22"/>
      <c r="GN127" s="22"/>
      <c r="GO127" s="22"/>
      <c r="GP127" s="22"/>
      <c r="GQ127" s="22"/>
      <c r="GR127" s="22"/>
      <c r="GS127" s="22"/>
      <c r="GT127" s="22"/>
      <c r="GU127" s="22"/>
      <c r="GV127" s="22"/>
      <c r="GW127" s="22"/>
      <c r="GX127" s="22"/>
      <c r="GY127" s="22"/>
      <c r="GZ127" s="22"/>
      <c r="HA127" s="22"/>
      <c r="HB127" s="22"/>
      <c r="HC127" s="22"/>
      <c r="HD127" s="22"/>
      <c r="HE127" s="22"/>
      <c r="HF127" s="22"/>
      <c r="HG127" s="22"/>
    </row>
    <row r="128" spans="1:215">
      <c r="A128" s="22"/>
      <c r="B128" s="13"/>
      <c r="C128" s="23"/>
      <c r="D128" s="23"/>
      <c r="E128" s="24"/>
      <c r="F128" s="25"/>
      <c r="G128" s="26"/>
      <c r="H128" s="26"/>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c r="FK128" s="22"/>
      <c r="FL128" s="22"/>
      <c r="FM128" s="22"/>
      <c r="FN128" s="22"/>
      <c r="FO128" s="22"/>
      <c r="FP128" s="22"/>
      <c r="FQ128" s="22"/>
      <c r="FR128" s="22"/>
      <c r="FS128" s="22"/>
      <c r="FT128" s="22"/>
      <c r="FU128" s="22"/>
      <c r="FV128" s="22"/>
      <c r="FW128" s="22"/>
      <c r="FX128" s="22"/>
      <c r="FY128" s="22"/>
      <c r="FZ128" s="22"/>
      <c r="GA128" s="22"/>
      <c r="GB128" s="22"/>
      <c r="GC128" s="22"/>
      <c r="GD128" s="22"/>
      <c r="GE128" s="22"/>
      <c r="GF128" s="22"/>
      <c r="GG128" s="22"/>
      <c r="GH128" s="22"/>
      <c r="GI128" s="22"/>
      <c r="GJ128" s="22"/>
      <c r="GK128" s="22"/>
      <c r="GL128" s="22"/>
      <c r="GM128" s="22"/>
      <c r="GN128" s="22"/>
      <c r="GO128" s="22"/>
      <c r="GP128" s="22"/>
      <c r="GQ128" s="22"/>
      <c r="GR128" s="22"/>
      <c r="GS128" s="22"/>
      <c r="GT128" s="22"/>
      <c r="GU128" s="22"/>
      <c r="GV128" s="22"/>
      <c r="GW128" s="22"/>
      <c r="GX128" s="22"/>
      <c r="GY128" s="22"/>
      <c r="GZ128" s="22"/>
      <c r="HA128" s="22"/>
      <c r="HB128" s="22"/>
      <c r="HC128" s="22"/>
      <c r="HD128" s="22"/>
      <c r="HE128" s="22"/>
      <c r="HF128" s="22"/>
      <c r="HG128" s="22"/>
    </row>
    <row r="129" spans="1:215">
      <c r="A129" s="22"/>
      <c r="B129" s="13"/>
      <c r="C129" s="23"/>
      <c r="D129" s="23"/>
      <c r="E129" s="24"/>
      <c r="F129" s="25"/>
      <c r="G129" s="26"/>
      <c r="H129" s="26"/>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c r="FT129" s="22"/>
      <c r="FU129" s="22"/>
      <c r="FV129" s="22"/>
      <c r="FW129" s="22"/>
      <c r="FX129" s="22"/>
      <c r="FY129" s="22"/>
      <c r="FZ129" s="22"/>
      <c r="GA129" s="22"/>
      <c r="GB129" s="22"/>
      <c r="GC129" s="22"/>
      <c r="GD129" s="22"/>
      <c r="GE129" s="22"/>
      <c r="GF129" s="22"/>
      <c r="GG129" s="22"/>
      <c r="GH129" s="22"/>
      <c r="GI129" s="22"/>
      <c r="GJ129" s="22"/>
      <c r="GK129" s="22"/>
      <c r="GL129" s="22"/>
      <c r="GM129" s="22"/>
      <c r="GN129" s="22"/>
      <c r="GO129" s="22"/>
      <c r="GP129" s="22"/>
      <c r="GQ129" s="22"/>
      <c r="GR129" s="22"/>
      <c r="GS129" s="22"/>
      <c r="GT129" s="22"/>
      <c r="GU129" s="22"/>
      <c r="GV129" s="22"/>
      <c r="GW129" s="22"/>
      <c r="GX129" s="22"/>
      <c r="GY129" s="22"/>
      <c r="GZ129" s="22"/>
      <c r="HA129" s="22"/>
      <c r="HB129" s="22"/>
      <c r="HC129" s="22"/>
      <c r="HD129" s="22"/>
      <c r="HE129" s="22"/>
      <c r="HF129" s="22"/>
      <c r="HG129" s="22"/>
    </row>
    <row r="130" spans="1:215">
      <c r="A130" s="22"/>
      <c r="B130" s="13"/>
      <c r="C130" s="23"/>
      <c r="D130" s="23"/>
      <c r="E130" s="24"/>
      <c r="F130" s="25"/>
      <c r="G130" s="26"/>
      <c r="H130" s="26"/>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c r="FK130" s="22"/>
      <c r="FL130" s="22"/>
      <c r="FM130" s="22"/>
      <c r="FN130" s="22"/>
      <c r="FO130" s="22"/>
      <c r="FP130" s="22"/>
      <c r="FQ130" s="22"/>
      <c r="FR130" s="22"/>
      <c r="FS130" s="22"/>
      <c r="FT130" s="22"/>
      <c r="FU130" s="22"/>
      <c r="FV130" s="22"/>
      <c r="FW130" s="22"/>
      <c r="FX130" s="22"/>
      <c r="FY130" s="22"/>
      <c r="FZ130" s="22"/>
      <c r="GA130" s="22"/>
      <c r="GB130" s="22"/>
      <c r="GC130" s="22"/>
      <c r="GD130" s="22"/>
      <c r="GE130" s="22"/>
      <c r="GF130" s="22"/>
      <c r="GG130" s="22"/>
      <c r="GH130" s="22"/>
      <c r="GI130" s="22"/>
      <c r="GJ130" s="22"/>
      <c r="GK130" s="22"/>
      <c r="GL130" s="22"/>
      <c r="GM130" s="22"/>
      <c r="GN130" s="22"/>
      <c r="GO130" s="22"/>
      <c r="GP130" s="22"/>
      <c r="GQ130" s="22"/>
      <c r="GR130" s="22"/>
      <c r="GS130" s="22"/>
      <c r="GT130" s="22"/>
      <c r="GU130" s="22"/>
      <c r="GV130" s="22"/>
      <c r="GW130" s="22"/>
      <c r="GX130" s="22"/>
      <c r="GY130" s="22"/>
      <c r="GZ130" s="22"/>
      <c r="HA130" s="22"/>
      <c r="HB130" s="22"/>
      <c r="HC130" s="22"/>
      <c r="HD130" s="22"/>
      <c r="HE130" s="22"/>
      <c r="HF130" s="22"/>
      <c r="HG130" s="22"/>
    </row>
    <row r="131" spans="1:215">
      <c r="A131" s="22"/>
      <c r="B131" s="13"/>
      <c r="C131" s="23"/>
      <c r="D131" s="23"/>
      <c r="E131" s="24"/>
      <c r="F131" s="25"/>
      <c r="G131" s="26"/>
      <c r="H131" s="26"/>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c r="FP131" s="22"/>
      <c r="FQ131" s="22"/>
      <c r="FR131" s="22"/>
      <c r="FS131" s="22"/>
      <c r="FT131" s="22"/>
      <c r="FU131" s="22"/>
      <c r="FV131" s="22"/>
      <c r="FW131" s="22"/>
      <c r="FX131" s="22"/>
      <c r="FY131" s="22"/>
      <c r="FZ131" s="22"/>
      <c r="GA131" s="22"/>
      <c r="GB131" s="22"/>
      <c r="GC131" s="22"/>
      <c r="GD131" s="22"/>
      <c r="GE131" s="22"/>
      <c r="GF131" s="22"/>
      <c r="GG131" s="22"/>
      <c r="GH131" s="22"/>
      <c r="GI131" s="22"/>
      <c r="GJ131" s="22"/>
      <c r="GK131" s="22"/>
      <c r="GL131" s="22"/>
      <c r="GM131" s="22"/>
      <c r="GN131" s="22"/>
      <c r="GO131" s="22"/>
      <c r="GP131" s="22"/>
      <c r="GQ131" s="22"/>
      <c r="GR131" s="22"/>
      <c r="GS131" s="22"/>
      <c r="GT131" s="22"/>
      <c r="GU131" s="22"/>
      <c r="GV131" s="22"/>
      <c r="GW131" s="22"/>
      <c r="GX131" s="22"/>
      <c r="GY131" s="22"/>
      <c r="GZ131" s="22"/>
      <c r="HA131" s="22"/>
      <c r="HB131" s="22"/>
      <c r="HC131" s="22"/>
      <c r="HD131" s="22"/>
      <c r="HE131" s="22"/>
      <c r="HF131" s="22"/>
      <c r="HG131" s="22"/>
    </row>
    <row r="132" spans="1:215">
      <c r="A132" s="22"/>
      <c r="B132" s="13"/>
      <c r="C132" s="23"/>
      <c r="D132" s="23"/>
      <c r="E132" s="24"/>
      <c r="F132" s="25"/>
      <c r="G132" s="26"/>
      <c r="H132" s="26"/>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c r="EA132" s="22"/>
      <c r="EB132" s="22"/>
      <c r="EC132" s="22"/>
      <c r="ED132" s="22"/>
      <c r="EE132" s="22"/>
      <c r="EF132" s="22"/>
      <c r="EG132" s="22"/>
      <c r="EH132" s="22"/>
      <c r="EI132" s="22"/>
      <c r="EJ132" s="22"/>
      <c r="EK132" s="22"/>
      <c r="EL132" s="22"/>
      <c r="EM132" s="22"/>
      <c r="EN132" s="22"/>
      <c r="EO132" s="22"/>
      <c r="EP132" s="22"/>
      <c r="EQ132" s="22"/>
      <c r="ER132" s="22"/>
      <c r="ES132" s="22"/>
      <c r="ET132" s="22"/>
      <c r="EU132" s="22"/>
      <c r="EV132" s="22"/>
      <c r="EW132" s="22"/>
      <c r="EX132" s="22"/>
      <c r="EY132" s="22"/>
      <c r="EZ132" s="22"/>
      <c r="FA132" s="22"/>
      <c r="FB132" s="22"/>
      <c r="FC132" s="22"/>
      <c r="FD132" s="22"/>
      <c r="FE132" s="22"/>
      <c r="FF132" s="22"/>
      <c r="FG132" s="22"/>
      <c r="FH132" s="22"/>
      <c r="FI132" s="22"/>
      <c r="FJ132" s="22"/>
      <c r="FK132" s="22"/>
      <c r="FL132" s="22"/>
      <c r="FM132" s="22"/>
      <c r="FN132" s="22"/>
      <c r="FO132" s="22"/>
      <c r="FP132" s="22"/>
      <c r="FQ132" s="22"/>
      <c r="FR132" s="22"/>
      <c r="FS132" s="22"/>
      <c r="FT132" s="22"/>
      <c r="FU132" s="22"/>
      <c r="FV132" s="22"/>
      <c r="FW132" s="22"/>
      <c r="FX132" s="22"/>
      <c r="FY132" s="22"/>
      <c r="FZ132" s="22"/>
      <c r="GA132" s="22"/>
      <c r="GB132" s="22"/>
      <c r="GC132" s="22"/>
      <c r="GD132" s="22"/>
      <c r="GE132" s="22"/>
      <c r="GF132" s="22"/>
      <c r="GG132" s="22"/>
      <c r="GH132" s="22"/>
      <c r="GI132" s="22"/>
      <c r="GJ132" s="22"/>
      <c r="GK132" s="22"/>
      <c r="GL132" s="22"/>
      <c r="GM132" s="22"/>
      <c r="GN132" s="22"/>
      <c r="GO132" s="22"/>
      <c r="GP132" s="22"/>
      <c r="GQ132" s="22"/>
      <c r="GR132" s="22"/>
      <c r="GS132" s="22"/>
      <c r="GT132" s="22"/>
      <c r="GU132" s="22"/>
      <c r="GV132" s="22"/>
      <c r="GW132" s="22"/>
      <c r="GX132" s="22"/>
      <c r="GY132" s="22"/>
      <c r="GZ132" s="22"/>
      <c r="HA132" s="22"/>
      <c r="HB132" s="22"/>
      <c r="HC132" s="22"/>
      <c r="HD132" s="22"/>
      <c r="HE132" s="22"/>
      <c r="HF132" s="22"/>
      <c r="HG132" s="22"/>
    </row>
    <row r="133" spans="1:215" ht="15">
      <c r="A133" s="22"/>
      <c r="C133" s="23"/>
      <c r="D133" s="23"/>
      <c r="E133" s="24"/>
      <c r="F133" s="25"/>
      <c r="G133" s="26"/>
      <c r="H133" s="26"/>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c r="FP133" s="22"/>
      <c r="FQ133" s="22"/>
      <c r="FR133" s="22"/>
      <c r="FS133" s="22"/>
      <c r="FT133" s="22"/>
      <c r="FU133" s="22"/>
      <c r="FV133" s="22"/>
      <c r="FW133" s="22"/>
      <c r="FX133" s="22"/>
      <c r="FY133" s="22"/>
      <c r="FZ133" s="22"/>
      <c r="GA133" s="22"/>
      <c r="GB133" s="22"/>
      <c r="GC133" s="22"/>
      <c r="GD133" s="22"/>
      <c r="GE133" s="22"/>
      <c r="GF133" s="22"/>
      <c r="GG133" s="22"/>
      <c r="GH133" s="22"/>
      <c r="GI133" s="22"/>
      <c r="GJ133" s="22"/>
      <c r="GK133" s="22"/>
      <c r="GL133" s="22"/>
      <c r="GM133" s="22"/>
      <c r="GN133" s="22"/>
      <c r="GO133" s="22"/>
      <c r="GP133" s="22"/>
      <c r="GQ133" s="22"/>
      <c r="GR133" s="22"/>
      <c r="GS133" s="22"/>
      <c r="GT133" s="22"/>
      <c r="GU133" s="22"/>
      <c r="GV133" s="22"/>
      <c r="GW133" s="22"/>
      <c r="GX133" s="22"/>
      <c r="GY133" s="22"/>
      <c r="GZ133" s="22"/>
      <c r="HA133" s="22"/>
      <c r="HB133" s="22"/>
      <c r="HC133" s="22"/>
      <c r="HD133" s="22"/>
      <c r="HE133" s="22"/>
      <c r="HF133" s="22"/>
      <c r="HG133" s="22"/>
    </row>
  </sheetData>
  <mergeCells count="7">
    <mergeCell ref="B27:G27"/>
    <mergeCell ref="B63:G63"/>
    <mergeCell ref="C43:H43"/>
    <mergeCell ref="B2:H2"/>
    <mergeCell ref="D23:H23"/>
    <mergeCell ref="D17:H17"/>
    <mergeCell ref="B14:G14"/>
  </mergeCells>
  <phoneticPr fontId="11" type="noConversion"/>
  <pageMargins left="0.7" right="0.7" top="0.75" bottom="0.75" header="0.3" footer="0.3"/>
  <pageSetup paperSize="9" scale="1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TZAENABEL-129756839-132483</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https://enabelbe.sharepoint.com/sites/TZA/_layouts/15/DocIdRedir.aspx?ID=TZAENABEL-129756839-132483</Url>
      <Description>TZAENABEL-129756839-132483</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TaxCatchAll xmlns="3022d1cc-9911-4d86-8921-f1af51355b6a">
      <Value>97</Value>
      <Value>696</Value>
      <Value>3</Value>
      <Value>1</Value>
    </TaxCatchAll>
    <_ip_UnifiedCompliancePolicyUIAction xmlns="http://schemas.microsoft.com/sharepoint/v3" xsi:nil="true"/>
    <_ip_UnifiedCompliancePolicyProperties xmlns="http://schemas.microsoft.com/sharepoint/v3" xsi:nil="true"/>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TZA22003-10638</TermName>
          <TermId xmlns="http://schemas.microsoft.com/office/infopath/2007/PartnerControls">50c1f0d8-80ac-408c-9bf9-0340ab40aa22</TermId>
        </TermInfo>
      </Terms>
    </l9d65098618b4a8fbbe87718e7187e6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FA1EA-4E98-40E1-B66E-23DFE4B97AE2}"/>
</file>

<file path=customXml/itemProps2.xml><?xml version="1.0" encoding="utf-8"?>
<ds:datastoreItem xmlns:ds="http://schemas.openxmlformats.org/officeDocument/2006/customXml" ds:itemID="{C2B59C15-5674-4EB4-ABA3-A72E19DEC329}"/>
</file>

<file path=customXml/itemProps3.xml><?xml version="1.0" encoding="utf-8"?>
<ds:datastoreItem xmlns:ds="http://schemas.openxmlformats.org/officeDocument/2006/customXml" ds:itemID="{6D8421E7-73F7-4079-9FC8-50563C72BA75}"/>
</file>

<file path=customXml/itemProps4.xml><?xml version="1.0" encoding="utf-8"?>
<ds:datastoreItem xmlns:ds="http://schemas.openxmlformats.org/officeDocument/2006/customXml" ds:itemID="{043E87D6-FA6F-432C-A41D-2E35B920A3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MLAY, Oscar</cp:lastModifiedBy>
  <cp:revision/>
  <dcterms:created xsi:type="dcterms:W3CDTF">2015-06-05T18:17:00Z</dcterms:created>
  <dcterms:modified xsi:type="dcterms:W3CDTF">2026-06-02T14:49:19Z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ba1d2682-224e-45c4-bd6c-be144405069c</vt:lpwstr>
  </property>
  <property fmtid="{D5CDD505-2E9C-101B-9397-08002B2CF9AE}" pid="8" name="Document_Status">
    <vt:lpwstr/>
  </property>
  <property fmtid="{D5CDD505-2E9C-101B-9397-08002B2CF9AE}" pid="9" name="Contract_reference">
    <vt:lpwstr>696</vt:lpwstr>
  </property>
  <property fmtid="{D5CDD505-2E9C-101B-9397-08002B2CF9AE}" pid="10" name="Project_code">
    <vt:lpwstr>97</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ICV">
    <vt:lpwstr>FA238BA06741459AB417975838611E14_12</vt:lpwstr>
  </property>
  <property fmtid="{D5CDD505-2E9C-101B-9397-08002B2CF9AE}" pid="14" name="KSOProductBuildVer">
    <vt:lpwstr>2057-12.2.0.20326</vt:lpwstr>
  </property>
  <property fmtid="{D5CDD505-2E9C-101B-9397-08002B2CF9AE}" pid="15" name="_docset_NoMedatataSyncRequired">
    <vt:lpwstr>False</vt:lpwstr>
  </property>
</Properties>
</file>