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hermann_hien_enabel_be/Documents/Bureau/KOUP/589/"/>
    </mc:Choice>
  </mc:AlternateContent>
  <xr:revisionPtr revIDLastSave="58" documentId="13_ncr:1_{BE495FBE-E9F6-4CC8-9BBD-64FE8A9DB6B7}" xr6:coauthVersionLast="47" xr6:coauthVersionMax="47" xr10:uidLastSave="{2FE4D992-CAE1-4C7D-BA94-91154C8EEF6F}"/>
  <bookViews>
    <workbookView xWindow="-108" yWindow="-108" windowWidth="23256" windowHeight="12456" activeTab="2" xr2:uid="{34968040-5343-4C84-8321-ED0E28E1B2D3}"/>
  </bookViews>
  <sheets>
    <sheet name="Recap" sheetId="1" r:id="rId1"/>
    <sheet name="Lot1" sheetId="6" r:id="rId2"/>
    <sheet name="Lot2" sheetId="7" r:id="rId3"/>
  </sheets>
  <externalReferences>
    <externalReference r:id="rId4"/>
  </externalReferences>
  <definedNames>
    <definedName name="_xlnm.Print_Area" localSheetId="0">Recap!$A$1:$F$4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7" l="1"/>
  <c r="F53" i="6"/>
  <c r="F54" i="6" s="1"/>
  <c r="F55" i="6" s="1"/>
  <c r="F20" i="7"/>
  <c r="F52" i="6"/>
  <c r="F19" i="7"/>
  <c r="F18" i="7"/>
  <c r="F17" i="7"/>
  <c r="F16" i="7"/>
  <c r="F15" i="7"/>
  <c r="B15" i="7"/>
  <c r="F14" i="7"/>
  <c r="B14" i="7"/>
  <c r="D13" i="7"/>
  <c r="F13" i="7" s="1"/>
  <c r="B13" i="7"/>
  <c r="D12" i="7"/>
  <c r="F12" i="7" s="1"/>
  <c r="B12" i="7"/>
  <c r="D11" i="7"/>
  <c r="F11" i="7" s="1"/>
  <c r="B11" i="7"/>
  <c r="F10" i="7"/>
  <c r="B10" i="7"/>
  <c r="F9" i="7"/>
  <c r="B9" i="7"/>
  <c r="F8" i="7"/>
  <c r="B8" i="7"/>
  <c r="F7" i="7"/>
  <c r="B7" i="7"/>
  <c r="F43" i="6"/>
  <c r="F31" i="6"/>
  <c r="F30" i="6"/>
  <c r="F29" i="6"/>
  <c r="F28" i="6"/>
  <c r="F27" i="6"/>
  <c r="F26" i="6"/>
  <c r="F25" i="6"/>
  <c r="F24" i="6"/>
  <c r="F38" i="6"/>
  <c r="F37" i="6"/>
  <c r="F36" i="6"/>
  <c r="F35" i="6"/>
  <c r="F49" i="6"/>
  <c r="F48" i="6"/>
  <c r="F47" i="6"/>
  <c r="F51" i="6"/>
  <c r="F50" i="6"/>
  <c r="F46" i="6"/>
  <c r="F45" i="6"/>
  <c r="F44" i="6"/>
  <c r="F42" i="6"/>
  <c r="F41" i="6"/>
  <c r="F40" i="6"/>
  <c r="F39" i="6"/>
  <c r="F3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32" i="6" s="1"/>
  <c r="C9" i="1" l="1"/>
  <c r="D9" i="1" l="1"/>
  <c r="F22" i="7"/>
  <c r="F23" i="7" s="1"/>
  <c r="C8" i="1"/>
  <c r="C10" i="1" s="1"/>
  <c r="E9" i="1" l="1"/>
  <c r="F56" i="6"/>
  <c r="D8" i="1"/>
  <c r="E8" i="1" s="1"/>
  <c r="E10" i="1" l="1"/>
  <c r="D10" i="1"/>
  <c r="C13" i="1"/>
  <c r="C15" i="1" s="1"/>
</calcChain>
</file>

<file path=xl/sharedStrings.xml><?xml version="1.0" encoding="utf-8"?>
<sst xmlns="http://schemas.openxmlformats.org/spreadsheetml/2006/main" count="144" uniqueCount="85">
  <si>
    <t>N°</t>
  </si>
  <si>
    <t>DESIGNATION</t>
  </si>
  <si>
    <t>Unité</t>
  </si>
  <si>
    <t>u</t>
  </si>
  <si>
    <t>ml</t>
  </si>
  <si>
    <t>MONTANT TOTAL HTVA</t>
  </si>
  <si>
    <t>MONTANT TOTAL TTC</t>
  </si>
  <si>
    <t>Lot</t>
  </si>
  <si>
    <t>Montant des travaux en HTVA</t>
  </si>
  <si>
    <t>TVA à 18%</t>
  </si>
  <si>
    <t>Montant des travaux en TTC</t>
  </si>
  <si>
    <t xml:space="preserve"> Fourniture équipements hydromécaniques et accessoires au profit de la Direction Régionale de l'ONEA à Koupéla</t>
  </si>
  <si>
    <t xml:space="preserve">Lot2: Fourniture de matériels pour la maintenance du réseau au profit de la Direction Régionale de l'ONEA à Koupéla </t>
  </si>
  <si>
    <t>Montant total des trois lots</t>
  </si>
  <si>
    <t>Désignation</t>
  </si>
  <si>
    <t xml:space="preserve"> Quantité </t>
  </si>
  <si>
    <t xml:space="preserve"> Prix unitaire </t>
  </si>
  <si>
    <t>Prix total</t>
  </si>
  <si>
    <t>rlx</t>
  </si>
  <si>
    <t>barre</t>
  </si>
  <si>
    <t>Fourniture de Boite de résine M11</t>
  </si>
  <si>
    <t>MONTANT de la TVA 18%</t>
  </si>
  <si>
    <t xml:space="preserve">Fourniture de tête de forage de diamètre 250 mm: éléments consyitutifs: collier de support inox avec trois sorties DN32 pour tube piézométrique, cables électriques et cordes de sécurité centrée par une sortie DN63 pour la conduite d'exhaure </t>
  </si>
  <si>
    <t xml:space="preserve">Fourniture de câble de sécurité en acier inoxydable de 8 mm² toutes sujétions comprises </t>
  </si>
  <si>
    <t xml:space="preserve">Fourniture d'extincteur 2 kg CO2 conforme à la norme européenne EN3 </t>
  </si>
  <si>
    <t>Fourniture de grillage avertisseur rouge</t>
  </si>
  <si>
    <t>Fourniture de tuyau galva DN63</t>
  </si>
  <si>
    <t>Fourniture  de manchon inox DN63</t>
  </si>
  <si>
    <r>
      <t>Fourniture  de Coude galva MF 1/4</t>
    </r>
    <r>
      <rPr>
        <sz val="12"/>
        <color rgb="FFFF0000"/>
        <rFont val="Rockwell"/>
        <family val="1"/>
      </rPr>
      <t xml:space="preserve"> </t>
    </r>
    <r>
      <rPr>
        <sz val="12"/>
        <rFont val="Rockwell"/>
        <family val="1"/>
      </rPr>
      <t>DN63</t>
    </r>
  </si>
  <si>
    <t xml:space="preserve">Fourniture de ventouse à bride DN60 avec robinet </t>
  </si>
  <si>
    <t>Fourniture de filtre à sable à bride DN60</t>
  </si>
  <si>
    <t>Fourniture  de compteur à douilles DN30</t>
  </si>
  <si>
    <t>Fourniture  de manomètre (0- 16 bars) à  bain d’huile, DN60</t>
  </si>
  <si>
    <t>Fourniture  de Robinet de puisage DN15/21</t>
  </si>
  <si>
    <r>
      <t>Fourniture  de Clapet anti-retour</t>
    </r>
    <r>
      <rPr>
        <sz val="12"/>
        <color rgb="FFFF0000"/>
        <rFont val="Rockwell"/>
        <family val="1"/>
      </rPr>
      <t xml:space="preserve"> </t>
    </r>
    <r>
      <rPr>
        <sz val="12"/>
        <color rgb="FF000000"/>
        <rFont val="Rockwell"/>
        <family val="1"/>
      </rPr>
      <t>2B DN60</t>
    </r>
  </si>
  <si>
    <r>
      <t>Fourniture  de vanne d’arrêt ¼</t>
    </r>
    <r>
      <rPr>
        <sz val="12"/>
        <color rgb="FFFF0000"/>
        <rFont val="Rockwell"/>
        <family val="1"/>
      </rPr>
      <t xml:space="preserve"> </t>
    </r>
    <r>
      <rPr>
        <sz val="12"/>
        <color rgb="FF000000"/>
        <rFont val="Rockwell"/>
        <family val="1"/>
      </rPr>
      <t>DN60</t>
    </r>
  </si>
  <si>
    <t>Fourniture de mamelon galva réduit M/F  50/60-20/27</t>
  </si>
  <si>
    <t>Fourniture de réducteur galva M/F  50/60-20/27</t>
  </si>
  <si>
    <t>Fourniture  de câble U 1000 R 02 V 4 x 4 mm2 Cu (armoire de commande au forage)</t>
  </si>
  <si>
    <t>Fourniture  de câble U 1000 R 02 V 4 x 6 mm2 Cu (armoire de commande au groupe électrogène)</t>
  </si>
  <si>
    <t xml:space="preserve">Fourniture  de câble 2 x 2, 5 mm2 pour pressostat </t>
  </si>
  <si>
    <t>Fourniture  de câble 3 x 1, 5 mm2 pour électrodes</t>
  </si>
  <si>
    <t>Fourniture  de grillage avertisseur bleu</t>
  </si>
  <si>
    <t>Fourniture  d'électrode de niveau STG8223</t>
  </si>
  <si>
    <t xml:space="preserve">Fourniture  d'électropompe immergée  SP8-21  Q=8m3/h </t>
  </si>
  <si>
    <t>Fourniture de câble submersible  bleu 4 x 2,5 mm2 Cu (forage)</t>
  </si>
  <si>
    <t>Fourniture de fil submersible bleu 1*2,5 mm5 pour électrodes niveau</t>
  </si>
  <si>
    <t>Fournituren d’une armoire électrique de commande et de protection muni d'un compteur horaire totalisateur  réf :49555 et d'une horloge digital programmable  réf :CCT15850    (confer schémas joint) ou équivante</t>
  </si>
  <si>
    <t>Fourniture  de pressostat( 0 à 16 bars ) réf:XMLA020A211 ou évquivalent</t>
  </si>
  <si>
    <t>Fourniture de tuyau   PEHD  DN 63</t>
  </si>
  <si>
    <t xml:space="preserve"> Fourniture de câble rigide vert /jaune U1000 R 02 V1*35  mm2</t>
  </si>
  <si>
    <t>Fourniture de piquets de terre  cu longeur 1,20 m</t>
  </si>
  <si>
    <t>Fourniture de barrette connexion</t>
  </si>
  <si>
    <t>Fourniture  de tube PEHD DN90 PN16</t>
  </si>
  <si>
    <t>Fourniture  de Té fonte 3B 100/80/100</t>
  </si>
  <si>
    <t>Fourniture  d'adaptateur à bride F/PEHD DN90</t>
  </si>
  <si>
    <t>Fourniture d'adaptateur à bride F/PVC DN110</t>
  </si>
  <si>
    <t>Fourniture  de joint plat DN80</t>
  </si>
  <si>
    <t>Fourniture de boulon acier 16/80</t>
  </si>
  <si>
    <t>Fourniture  de vanne plate ES DN80 PN16</t>
  </si>
  <si>
    <t>Fourniture  d'un bac de chlore de 500l</t>
  </si>
  <si>
    <t xml:space="preserve">I. EQUPEMENTS HYDRAULIQUE  </t>
  </si>
  <si>
    <t>Fourniture  d'un agitateur de chlore triphasé 380-400 V AC 0,25 kw</t>
  </si>
  <si>
    <t>Fourniture  d'une pompe doseuse de chlore Réf: DMX35-10 B-PVC/T/T-X-E1U2U2EMNG; Type 221;  35l/h -10bar ;380-400 V ; IP65 ; 0,09 KW</t>
  </si>
  <si>
    <r>
      <t>Lot1:</t>
    </r>
    <r>
      <rPr>
        <sz val="14"/>
        <color theme="1"/>
        <rFont val="Rockwell"/>
        <family val="1"/>
      </rPr>
      <t xml:space="preserve"> Fourniture des équipments de raccordement du forage de Goumissin au profit de l'ONEA</t>
    </r>
    <r>
      <rPr>
        <b/>
        <sz val="14"/>
        <color theme="1"/>
        <rFont val="Rockwell"/>
        <family val="1"/>
      </rPr>
      <t xml:space="preserve">
</t>
    </r>
  </si>
  <si>
    <t>II EQUIPEMENTS ELECTRIQUES ET ELECTROMECANIQUES</t>
  </si>
  <si>
    <t xml:space="preserve"> TOTAL II. EQUIPEMENTS ELECTRIQUES ET ELECTROMECANIQUES</t>
  </si>
  <si>
    <r>
      <rPr>
        <b/>
        <sz val="12"/>
        <color rgb="FF000000"/>
        <rFont val="Rockwell"/>
        <family val="1"/>
      </rPr>
      <t xml:space="preserve"> TOTAL I.  EQUPEMENTS HYDRAULIQUE</t>
    </r>
    <r>
      <rPr>
        <sz val="12"/>
        <color rgb="FF000000"/>
        <rFont val="Rockwell"/>
        <family val="1"/>
      </rPr>
      <t xml:space="preserve"> </t>
    </r>
  </si>
  <si>
    <r>
      <t xml:space="preserve">Lot2: </t>
    </r>
    <r>
      <rPr>
        <sz val="14"/>
        <rFont val="Rockwell"/>
        <family val="1"/>
      </rPr>
      <t>Fourniture de matériels pour la maintenance du réseau au profit de la Direction Régionale de l'ONEA à Koupéla</t>
    </r>
    <r>
      <rPr>
        <b/>
        <sz val="14"/>
        <rFont val="Rockwell"/>
        <family val="1"/>
      </rPr>
      <t xml:space="preserve"> </t>
    </r>
  </si>
  <si>
    <t>Quantité</t>
  </si>
  <si>
    <t>Prix
Unitaire</t>
  </si>
  <si>
    <t>Prix Total</t>
  </si>
  <si>
    <t>I</t>
  </si>
  <si>
    <t>MATERIEL POUR LA MAINTENNACE RESEAU DE LA DR-KPL</t>
  </si>
  <si>
    <t>VANNE PLATE ER DN 0100 PN 16</t>
  </si>
  <si>
    <t>VENTOUSE 1 FONCTION DN 060 PN16</t>
  </si>
  <si>
    <t>VENTOUSE 1 FONCTION DN 080 PN16</t>
  </si>
  <si>
    <t>Tube d'évacuation DN90 (PVC)</t>
  </si>
  <si>
    <t>TVA (18%)</t>
  </si>
  <si>
    <t>Lot1: Fourniture des équipments de raccordement du forage de Goumissin au profit de l'ONEA</t>
  </si>
  <si>
    <t>Fourniture  d’une boîte de dérivation étanche de 150x150 mm</t>
  </si>
  <si>
    <t>Fourniture  d'un coffret de tête de forage (confer shema en annexe)</t>
  </si>
  <si>
    <t>Arrêté le présent devis à la somme de : ….............................................................................. (…......) Francs CFA HTVA.</t>
  </si>
  <si>
    <t>Livraison à la Direction Régionale de l'ONEA à Koupéla (I+II)</t>
  </si>
  <si>
    <t xml:space="preserve">Livraison à la Direction Régionale de l'ONEA à Koupéla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</si>
</sst>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_-;_-@_-"/>
    <numFmt numFmtId="166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Rockwell"/>
      <family val="2"/>
    </font>
    <font>
      <sz val="11"/>
      <color theme="1"/>
      <name val="Calibri"/>
      <family val="2"/>
      <scheme val="minor"/>
    </font>
    <font>
      <b/>
      <sz val="12"/>
      <color theme="1"/>
      <name val="Rockwell"/>
      <family val="1"/>
    </font>
    <font>
      <b/>
      <sz val="14"/>
      <name val="Rockwell"/>
      <family val="1"/>
    </font>
    <font>
      <sz val="14"/>
      <name val="Rockwell"/>
      <family val="1"/>
    </font>
    <font>
      <sz val="12"/>
      <color theme="1"/>
      <name val="Rockwel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Rockwell"/>
      <family val="1"/>
    </font>
    <font>
      <sz val="8"/>
      <name val="Calibri"/>
      <family val="2"/>
      <scheme val="minor"/>
    </font>
    <font>
      <b/>
      <sz val="14"/>
      <color theme="1"/>
      <name val="Rockwell"/>
      <family val="1"/>
    </font>
    <font>
      <sz val="12"/>
      <name val="Rockwell"/>
      <family val="1"/>
    </font>
    <font>
      <sz val="11"/>
      <name val="Calibri"/>
      <family val="2"/>
      <scheme val="minor"/>
    </font>
    <font>
      <sz val="12"/>
      <color rgb="FFFF0000"/>
      <name val="Rockwell"/>
      <family val="1"/>
    </font>
    <font>
      <sz val="12"/>
      <color rgb="FF000000"/>
      <name val="Rockwell"/>
      <family val="1"/>
    </font>
    <font>
      <b/>
      <sz val="12"/>
      <color rgb="FFFF0000"/>
      <name val="Rockwell"/>
      <family val="1"/>
    </font>
    <font>
      <b/>
      <sz val="12"/>
      <color rgb="FF000000"/>
      <name val="Rockwell"/>
      <family val="1"/>
    </font>
    <font>
      <b/>
      <sz val="11"/>
      <color theme="1"/>
      <name val="Arial Narrow"/>
      <family val="2"/>
    </font>
    <font>
      <b/>
      <u/>
      <sz val="12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3"/>
      <name val="Rockwell"/>
      <family val="1"/>
    </font>
    <font>
      <b/>
      <sz val="11"/>
      <color theme="1"/>
      <name val="Rockwell"/>
      <family val="1"/>
    </font>
    <font>
      <sz val="11"/>
      <color theme="1"/>
      <name val="Rockwell"/>
      <family val="1"/>
    </font>
    <font>
      <sz val="11"/>
      <name val="Rockwell"/>
      <family val="1"/>
    </font>
    <font>
      <b/>
      <sz val="12"/>
      <name val="Rockwell"/>
      <family val="1"/>
    </font>
    <font>
      <sz val="13"/>
      <color theme="1"/>
      <name val="Arial Narrow"/>
      <family val="2"/>
    </font>
    <font>
      <b/>
      <sz val="10"/>
      <color theme="1"/>
      <name val="Times New Roman"/>
      <family val="1"/>
    </font>
    <font>
      <b/>
      <u/>
      <sz val="14"/>
      <name val="Rockwell"/>
      <family val="1"/>
    </font>
    <font>
      <i/>
      <sz val="11"/>
      <color theme="1"/>
      <name val="Rockwell"/>
      <family val="1"/>
    </font>
    <font>
      <i/>
      <sz val="11"/>
      <color theme="1"/>
      <name val="Arial Narrow"/>
      <family val="2"/>
    </font>
    <font>
      <i/>
      <sz val="11"/>
      <color rgb="FFFF0000"/>
      <name val="Arial Narrow"/>
      <family val="2"/>
    </font>
    <font>
      <b/>
      <sz val="10"/>
      <color theme="1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1" fontId="0" fillId="0" borderId="0" xfId="1" applyFont="1"/>
    <xf numFmtId="41" fontId="0" fillId="0" borderId="0" xfId="0" applyNumberFormat="1"/>
    <xf numFmtId="41" fontId="7" fillId="2" borderId="0" xfId="0" applyNumberFormat="1" applyFont="1" applyFill="1"/>
    <xf numFmtId="0" fontId="4" fillId="2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1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4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41" fontId="12" fillId="0" borderId="1" xfId="1" applyFont="1" applyFill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1" fontId="16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41" fontId="15" fillId="0" borderId="1" xfId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 wrapText="1"/>
    </xf>
    <xf numFmtId="41" fontId="15" fillId="2" borderId="1" xfId="1" applyFont="1" applyFill="1" applyBorder="1" applyAlignment="1">
      <alignment horizontal="center" vertical="center" wrapText="1"/>
    </xf>
    <xf numFmtId="0" fontId="0" fillId="2" borderId="0" xfId="0" applyFill="1"/>
    <xf numFmtId="165" fontId="0" fillId="0" borderId="0" xfId="1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166" fontId="19" fillId="2" borderId="0" xfId="5" applyNumberFormat="1" applyFont="1" applyFill="1" applyBorder="1" applyAlignment="1">
      <alignment horizontal="center"/>
    </xf>
    <xf numFmtId="41" fontId="20" fillId="0" borderId="0" xfId="1" applyFont="1" applyAlignment="1">
      <alignment horizontal="center" vertical="center"/>
    </xf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41" fontId="22" fillId="2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1" fontId="7" fillId="0" borderId="0" xfId="1" applyFont="1" applyAlignment="1">
      <alignment horizontal="center" vertical="center" wrapText="1"/>
    </xf>
    <xf numFmtId="41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1" fontId="24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41" fontId="25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vertical="center" wrapText="1"/>
    </xf>
    <xf numFmtId="41" fontId="26" fillId="0" borderId="1" xfId="1" applyFont="1" applyBorder="1" applyAlignment="1">
      <alignment horizontal="center" vertical="center" wrapText="1"/>
    </xf>
    <xf numFmtId="41" fontId="7" fillId="0" borderId="0" xfId="1" applyFont="1"/>
    <xf numFmtId="41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1" fontId="27" fillId="0" borderId="0" xfId="1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41" fontId="29" fillId="0" borderId="0" xfId="1" applyFont="1" applyAlignment="1">
      <alignment horizontal="center"/>
    </xf>
    <xf numFmtId="0" fontId="29" fillId="0" borderId="0" xfId="0" applyFont="1" applyAlignment="1">
      <alignment horizontal="center"/>
    </xf>
    <xf numFmtId="41" fontId="30" fillId="0" borderId="0" xfId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1" fontId="0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41" fontId="31" fillId="0" borderId="0" xfId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1" fontId="25" fillId="0" borderId="1" xfId="1" applyFont="1" applyBorder="1" applyAlignment="1">
      <alignment horizontal="right" vertical="center" wrapText="1"/>
    </xf>
    <xf numFmtId="41" fontId="25" fillId="0" borderId="2" xfId="1" applyFont="1" applyBorder="1" applyAlignment="1">
      <alignment horizontal="center" vertical="center" wrapText="1"/>
    </xf>
    <xf numFmtId="0" fontId="0" fillId="0" borderId="5" xfId="0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</cellXfs>
  <cellStyles count="6">
    <cellStyle name="Milliers" xfId="5" builtinId="3"/>
    <cellStyle name="Milliers [0]" xfId="1" builtinId="6"/>
    <cellStyle name="Milliers 3" xfId="3" xr:uid="{CB343D5B-E2E3-4116-85D3-7878C4A01DC4}"/>
    <cellStyle name="Normal" xfId="0" builtinId="0"/>
    <cellStyle name="Normal 2" xfId="2" xr:uid="{A8D75D49-B1F4-4BE0-8CC8-3A83AD4B14A6}"/>
    <cellStyle name="Normal 3" xfId="4" xr:uid="{67960DFC-602F-498B-A946-FA0D521CF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icha.sanou\Downloads\Copie%20de%20BESOIN_DRKPL(1).xlsx" TargetMode="External"/><Relationship Id="rId1" Type="http://schemas.openxmlformats.org/officeDocument/2006/relationships/externalLinkPath" Target="Copie%20de%20BESOIN_DRKP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eriel Electromecanique"/>
      <sheetName val="3 forage de garago"/>
      <sheetName val="RECAP BESOINS En fouille"/>
      <sheetName val="Raccordement SONABEL"/>
      <sheetName val="Piece Hydraulique"/>
      <sheetName val="Extension Reseau"/>
      <sheetName val="Materiel Electrique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Adapt.bride f/PVC DN063 PN 16</v>
          </cell>
        </row>
        <row r="4">
          <cell r="A4" t="str">
            <v>Adapt.bride f/PVC DN 110 PN 16</v>
          </cell>
        </row>
        <row r="5">
          <cell r="A5" t="str">
            <v>Adapt.bride f/PVC DN 160 PN 16</v>
          </cell>
        </row>
        <row r="6">
          <cell r="A6" t="str">
            <v>Manchon PVC À joint DN063 PN10</v>
          </cell>
        </row>
        <row r="7">
          <cell r="A7" t="str">
            <v>Manchon PVC À joint DN090 PN10</v>
          </cell>
          <cell r="C7">
            <v>400</v>
          </cell>
        </row>
        <row r="8">
          <cell r="A8" t="str">
            <v>Manchon PVC À joint DN0110 PN10</v>
          </cell>
          <cell r="C8">
            <v>300</v>
          </cell>
        </row>
        <row r="9">
          <cell r="A9" t="str">
            <v>Manchon PVC À joint DN0160 PN10</v>
          </cell>
          <cell r="C9">
            <v>200</v>
          </cell>
        </row>
        <row r="10">
          <cell r="A10" t="str">
            <v>VANNE PLATE ER DN 060 PN 16</v>
          </cell>
        </row>
        <row r="11">
          <cell r="A11" t="str">
            <v>VANNE PLATE ER DN 080 PN 16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3F65-4596-4DB5-9863-C93942C4BB16}">
  <dimension ref="A4:F15"/>
  <sheetViews>
    <sheetView zoomScale="110" zoomScaleNormal="110" workbookViewId="0">
      <selection activeCell="A4" sqref="A4:E4"/>
    </sheetView>
  </sheetViews>
  <sheetFormatPr baseColWidth="10" defaultRowHeight="14.4" x14ac:dyDescent="0.3"/>
  <cols>
    <col min="2" max="2" width="63.77734375" customWidth="1"/>
    <col min="3" max="3" width="15.109375" customWidth="1"/>
    <col min="4" max="4" width="15.77734375" customWidth="1"/>
    <col min="5" max="5" width="17.5546875" customWidth="1"/>
    <col min="6" max="6" width="8.77734375" customWidth="1"/>
  </cols>
  <sheetData>
    <row r="4" spans="1:6" ht="56.4" customHeight="1" x14ac:dyDescent="0.3">
      <c r="A4" s="104" t="s">
        <v>11</v>
      </c>
      <c r="B4" s="105"/>
      <c r="C4" s="105"/>
      <c r="D4" s="105"/>
      <c r="E4" s="105"/>
      <c r="F4" s="5"/>
    </row>
    <row r="7" spans="1:6" ht="46.8" x14ac:dyDescent="0.3">
      <c r="A7" s="1" t="s">
        <v>7</v>
      </c>
      <c r="B7" s="1" t="s">
        <v>1</v>
      </c>
      <c r="C7" s="1" t="s">
        <v>8</v>
      </c>
      <c r="D7" s="1" t="s">
        <v>9</v>
      </c>
      <c r="E7" s="1" t="s">
        <v>10</v>
      </c>
    </row>
    <row r="8" spans="1:6" ht="28.8" x14ac:dyDescent="0.3">
      <c r="A8" s="6">
        <v>1</v>
      </c>
      <c r="B8" s="7" t="s">
        <v>79</v>
      </c>
      <c r="C8" s="8">
        <f>'Lot1'!F54</f>
        <v>0</v>
      </c>
      <c r="D8" s="8">
        <f>C8*18%</f>
        <v>0</v>
      </c>
      <c r="E8" s="8">
        <f>C8+D8</f>
        <v>0</v>
      </c>
    </row>
    <row r="9" spans="1:6" ht="28.8" x14ac:dyDescent="0.3">
      <c r="A9" s="6">
        <v>2</v>
      </c>
      <c r="B9" s="7" t="s">
        <v>12</v>
      </c>
      <c r="C9" s="8">
        <f>'Lot2'!F21</f>
        <v>0</v>
      </c>
      <c r="D9" s="8">
        <f>C9*18%</f>
        <v>0</v>
      </c>
      <c r="E9" s="8">
        <f>C9+D9</f>
        <v>0</v>
      </c>
    </row>
    <row r="10" spans="1:6" x14ac:dyDescent="0.3">
      <c r="A10" s="9"/>
      <c r="B10" s="10" t="s">
        <v>13</v>
      </c>
      <c r="C10" s="11">
        <f>SUM(C8:C9)</f>
        <v>0</v>
      </c>
      <c r="D10" s="11">
        <f>SUM(D8:D9)</f>
        <v>0</v>
      </c>
      <c r="E10" s="11">
        <f>SUM(E8:E9)</f>
        <v>0</v>
      </c>
    </row>
    <row r="11" spans="1:6" x14ac:dyDescent="0.3">
      <c r="C11" s="4"/>
    </row>
    <row r="13" spans="1:6" x14ac:dyDescent="0.3">
      <c r="C13" s="3">
        <f>C10/655.957</f>
        <v>0</v>
      </c>
      <c r="D13" s="3"/>
    </row>
    <row r="14" spans="1:6" x14ac:dyDescent="0.3">
      <c r="C14" s="3"/>
      <c r="D14" s="2"/>
    </row>
    <row r="15" spans="1:6" x14ac:dyDescent="0.3">
      <c r="C15" s="3">
        <f>C13+C14</f>
        <v>0</v>
      </c>
      <c r="D15" s="3"/>
    </row>
  </sheetData>
  <mergeCells count="1">
    <mergeCell ref="A4:E4"/>
  </mergeCells>
  <phoneticPr fontId="10" type="noConversion"/>
  <pageMargins left="0.51181102362204722" right="0.51181102362204722" top="0.59055118110236227" bottom="0.39370078740157483" header="0.31496062992125984" footer="0.31496062992125984"/>
  <pageSetup scale="78" fitToHeight="0" orientation="portrait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0E0D-D388-41E2-8600-2FDCA9423726}">
  <dimension ref="A2:F58"/>
  <sheetViews>
    <sheetView topLeftCell="A46" workbookViewId="0">
      <selection activeCell="F54" sqref="F54"/>
    </sheetView>
  </sheetViews>
  <sheetFormatPr baseColWidth="10" defaultRowHeight="14.4" x14ac:dyDescent="0.3"/>
  <cols>
    <col min="1" max="1" width="7.88671875" customWidth="1"/>
    <col min="2" max="2" width="65.109375" customWidth="1"/>
    <col min="3" max="3" width="13.6640625" customWidth="1"/>
    <col min="4" max="4" width="13.77734375" style="47" customWidth="1"/>
    <col min="5" max="5" width="13.6640625" style="2" customWidth="1"/>
    <col min="6" max="6" width="17.44140625" style="2" customWidth="1"/>
  </cols>
  <sheetData>
    <row r="2" spans="1:6" ht="3" customHeight="1" x14ac:dyDescent="0.3"/>
    <row r="3" spans="1:6" ht="45.6" customHeight="1" x14ac:dyDescent="0.3">
      <c r="A3" s="99" t="s">
        <v>64</v>
      </c>
      <c r="B3" s="99"/>
      <c r="C3" s="99"/>
      <c r="D3" s="99"/>
      <c r="E3" s="99"/>
      <c r="F3" s="99"/>
    </row>
    <row r="4" spans="1:6" ht="31.2" x14ac:dyDescent="0.3">
      <c r="A4" s="12" t="s">
        <v>0</v>
      </c>
      <c r="B4" s="13" t="s">
        <v>14</v>
      </c>
      <c r="C4" s="14" t="s">
        <v>2</v>
      </c>
      <c r="D4" s="15" t="s">
        <v>15</v>
      </c>
      <c r="E4" s="16" t="s">
        <v>16</v>
      </c>
      <c r="F4" s="16" t="s">
        <v>17</v>
      </c>
    </row>
    <row r="5" spans="1:6" ht="15.6" x14ac:dyDescent="0.3">
      <c r="A5" s="12"/>
      <c r="B5" s="17" t="s">
        <v>61</v>
      </c>
      <c r="C5" s="12"/>
      <c r="D5" s="18"/>
      <c r="E5" s="19"/>
      <c r="F5" s="19"/>
    </row>
    <row r="6" spans="1:6" ht="30" x14ac:dyDescent="0.3">
      <c r="A6" s="20">
        <v>1</v>
      </c>
      <c r="B6" s="21" t="s">
        <v>23</v>
      </c>
      <c r="C6" s="20" t="s">
        <v>4</v>
      </c>
      <c r="D6" s="22">
        <v>60</v>
      </c>
      <c r="E6" s="23"/>
      <c r="F6" s="23">
        <f>+D6*E6</f>
        <v>0</v>
      </c>
    </row>
    <row r="7" spans="1:6" s="46" customFormat="1" ht="75" x14ac:dyDescent="0.3">
      <c r="A7" s="48">
        <v>2</v>
      </c>
      <c r="B7" s="49" t="s">
        <v>22</v>
      </c>
      <c r="C7" s="48" t="s">
        <v>3</v>
      </c>
      <c r="D7" s="50">
        <v>1</v>
      </c>
      <c r="E7" s="51"/>
      <c r="F7" s="51">
        <f t="shared" ref="F7:F23" si="0">+D7*E7</f>
        <v>0</v>
      </c>
    </row>
    <row r="8" spans="1:6" ht="15" x14ac:dyDescent="0.3">
      <c r="A8" s="20">
        <v>3</v>
      </c>
      <c r="B8" s="21" t="s">
        <v>49</v>
      </c>
      <c r="C8" s="20" t="s">
        <v>18</v>
      </c>
      <c r="D8" s="22">
        <v>1</v>
      </c>
      <c r="E8" s="23"/>
      <c r="F8" s="23">
        <f t="shared" si="0"/>
        <v>0</v>
      </c>
    </row>
    <row r="9" spans="1:6" ht="30" x14ac:dyDescent="0.3">
      <c r="A9" s="20">
        <v>4</v>
      </c>
      <c r="B9" s="21" t="s">
        <v>24</v>
      </c>
      <c r="C9" s="20" t="s">
        <v>3</v>
      </c>
      <c r="D9" s="22">
        <v>1</v>
      </c>
      <c r="E9" s="23"/>
      <c r="F9" s="23">
        <f t="shared" si="0"/>
        <v>0</v>
      </c>
    </row>
    <row r="10" spans="1:6" s="28" customFormat="1" ht="15" x14ac:dyDescent="0.3">
      <c r="A10" s="20">
        <v>5</v>
      </c>
      <c r="B10" s="24" t="s">
        <v>25</v>
      </c>
      <c r="C10" s="25" t="s">
        <v>4</v>
      </c>
      <c r="D10" s="26">
        <v>50</v>
      </c>
      <c r="E10" s="27"/>
      <c r="F10" s="27">
        <f t="shared" si="0"/>
        <v>0</v>
      </c>
    </row>
    <row r="11" spans="1:6" ht="15" x14ac:dyDescent="0.3">
      <c r="A11" s="20">
        <v>6</v>
      </c>
      <c r="B11" s="21" t="s">
        <v>26</v>
      </c>
      <c r="C11" s="20" t="s">
        <v>19</v>
      </c>
      <c r="D11" s="22">
        <v>1</v>
      </c>
      <c r="E11" s="23"/>
      <c r="F11" s="23">
        <f t="shared" si="0"/>
        <v>0</v>
      </c>
    </row>
    <row r="12" spans="1:6" ht="15" x14ac:dyDescent="0.3">
      <c r="A12" s="20">
        <v>7</v>
      </c>
      <c r="B12" s="29" t="s">
        <v>27</v>
      </c>
      <c r="C12" s="20" t="s">
        <v>3</v>
      </c>
      <c r="D12" s="22">
        <v>1</v>
      </c>
      <c r="E12" s="23"/>
      <c r="F12" s="23">
        <f t="shared" si="0"/>
        <v>0</v>
      </c>
    </row>
    <row r="13" spans="1:6" ht="15" x14ac:dyDescent="0.3">
      <c r="A13" s="20">
        <v>8</v>
      </c>
      <c r="B13" s="21" t="s">
        <v>28</v>
      </c>
      <c r="C13" s="20" t="s">
        <v>3</v>
      </c>
      <c r="D13" s="22">
        <v>2</v>
      </c>
      <c r="E13" s="23"/>
      <c r="F13" s="23">
        <f t="shared" si="0"/>
        <v>0</v>
      </c>
    </row>
    <row r="14" spans="1:6" ht="15" x14ac:dyDescent="0.3">
      <c r="A14" s="20">
        <v>9</v>
      </c>
      <c r="B14" s="29" t="s">
        <v>29</v>
      </c>
      <c r="C14" s="20" t="s">
        <v>3</v>
      </c>
      <c r="D14" s="22">
        <v>1</v>
      </c>
      <c r="E14" s="23"/>
      <c r="F14" s="23">
        <f t="shared" si="0"/>
        <v>0</v>
      </c>
    </row>
    <row r="15" spans="1:6" ht="15" x14ac:dyDescent="0.3">
      <c r="A15" s="20">
        <v>10</v>
      </c>
      <c r="B15" s="21" t="s">
        <v>30</v>
      </c>
      <c r="C15" s="20" t="s">
        <v>3</v>
      </c>
      <c r="D15" s="22">
        <v>1</v>
      </c>
      <c r="E15" s="23"/>
      <c r="F15" s="23">
        <f t="shared" si="0"/>
        <v>0</v>
      </c>
    </row>
    <row r="16" spans="1:6" ht="15" x14ac:dyDescent="0.3">
      <c r="A16" s="20">
        <v>11</v>
      </c>
      <c r="B16" s="21" t="s">
        <v>31</v>
      </c>
      <c r="C16" s="20" t="s">
        <v>3</v>
      </c>
      <c r="D16" s="22">
        <v>1</v>
      </c>
      <c r="E16" s="23"/>
      <c r="F16" s="23">
        <f t="shared" si="0"/>
        <v>0</v>
      </c>
    </row>
    <row r="17" spans="1:6" ht="30" x14ac:dyDescent="0.3">
      <c r="A17" s="20">
        <v>12</v>
      </c>
      <c r="B17" s="21" t="s">
        <v>48</v>
      </c>
      <c r="C17" s="20" t="s">
        <v>3</v>
      </c>
      <c r="D17" s="22">
        <v>1</v>
      </c>
      <c r="E17" s="23"/>
      <c r="F17" s="23">
        <f t="shared" si="0"/>
        <v>0</v>
      </c>
    </row>
    <row r="18" spans="1:6" ht="15" x14ac:dyDescent="0.3">
      <c r="A18" s="20">
        <v>13</v>
      </c>
      <c r="B18" s="21" t="s">
        <v>32</v>
      </c>
      <c r="C18" s="20" t="s">
        <v>3</v>
      </c>
      <c r="D18" s="22">
        <v>1</v>
      </c>
      <c r="E18" s="23"/>
      <c r="F18" s="23">
        <f t="shared" si="0"/>
        <v>0</v>
      </c>
    </row>
    <row r="19" spans="1:6" ht="15" x14ac:dyDescent="0.3">
      <c r="A19" s="20">
        <v>14</v>
      </c>
      <c r="B19" s="21" t="s">
        <v>33</v>
      </c>
      <c r="C19" s="20" t="s">
        <v>3</v>
      </c>
      <c r="D19" s="22">
        <v>1</v>
      </c>
      <c r="E19" s="23"/>
      <c r="F19" s="23">
        <f t="shared" si="0"/>
        <v>0</v>
      </c>
    </row>
    <row r="20" spans="1:6" ht="15" x14ac:dyDescent="0.3">
      <c r="A20" s="20">
        <v>15</v>
      </c>
      <c r="B20" s="21" t="s">
        <v>34</v>
      </c>
      <c r="C20" s="20" t="s">
        <v>3</v>
      </c>
      <c r="D20" s="22">
        <v>1</v>
      </c>
      <c r="E20" s="23"/>
      <c r="F20" s="23">
        <f t="shared" si="0"/>
        <v>0</v>
      </c>
    </row>
    <row r="21" spans="1:6" ht="15" x14ac:dyDescent="0.3">
      <c r="A21" s="20">
        <v>16</v>
      </c>
      <c r="B21" s="21" t="s">
        <v>35</v>
      </c>
      <c r="C21" s="20" t="s">
        <v>3</v>
      </c>
      <c r="D21" s="22">
        <v>1</v>
      </c>
      <c r="E21" s="23"/>
      <c r="F21" s="23">
        <f t="shared" si="0"/>
        <v>0</v>
      </c>
    </row>
    <row r="22" spans="1:6" ht="15" x14ac:dyDescent="0.3">
      <c r="A22" s="20">
        <v>17</v>
      </c>
      <c r="B22" s="30" t="s">
        <v>36</v>
      </c>
      <c r="C22" s="31" t="s">
        <v>3</v>
      </c>
      <c r="D22" s="32">
        <v>3</v>
      </c>
      <c r="E22" s="23"/>
      <c r="F22" s="23">
        <f t="shared" si="0"/>
        <v>0</v>
      </c>
    </row>
    <row r="23" spans="1:6" ht="15" x14ac:dyDescent="0.3">
      <c r="A23" s="20">
        <v>18</v>
      </c>
      <c r="B23" s="30" t="s">
        <v>37</v>
      </c>
      <c r="C23" s="31" t="s">
        <v>3</v>
      </c>
      <c r="D23" s="32">
        <v>3</v>
      </c>
      <c r="E23" s="23"/>
      <c r="F23" s="23">
        <f t="shared" si="0"/>
        <v>0</v>
      </c>
    </row>
    <row r="24" spans="1:6" ht="15" x14ac:dyDescent="0.3">
      <c r="A24" s="20">
        <v>19</v>
      </c>
      <c r="B24" s="29" t="s">
        <v>42</v>
      </c>
      <c r="C24" s="20" t="s">
        <v>4</v>
      </c>
      <c r="D24" s="32">
        <v>50</v>
      </c>
      <c r="E24" s="23"/>
      <c r="F24" s="23">
        <f t="shared" ref="F24:F31" si="1">D24*E24</f>
        <v>0</v>
      </c>
    </row>
    <row r="25" spans="1:6" ht="15" x14ac:dyDescent="0.3">
      <c r="A25" s="20">
        <v>20</v>
      </c>
      <c r="B25" s="37" t="s">
        <v>53</v>
      </c>
      <c r="C25" s="31" t="s">
        <v>4</v>
      </c>
      <c r="D25" s="32">
        <v>50</v>
      </c>
      <c r="E25" s="23"/>
      <c r="F25" s="23">
        <f t="shared" si="1"/>
        <v>0</v>
      </c>
    </row>
    <row r="26" spans="1:6" ht="15" x14ac:dyDescent="0.3">
      <c r="A26" s="20">
        <v>21</v>
      </c>
      <c r="B26" s="38" t="s">
        <v>54</v>
      </c>
      <c r="C26" s="39" t="s">
        <v>3</v>
      </c>
      <c r="D26" s="40">
        <v>1</v>
      </c>
      <c r="E26" s="41"/>
      <c r="F26" s="41">
        <f t="shared" si="1"/>
        <v>0</v>
      </c>
    </row>
    <row r="27" spans="1:6" ht="15" x14ac:dyDescent="0.3">
      <c r="A27" s="20">
        <v>22</v>
      </c>
      <c r="B27" s="38" t="s">
        <v>55</v>
      </c>
      <c r="C27" s="39" t="s">
        <v>3</v>
      </c>
      <c r="D27" s="40">
        <v>2</v>
      </c>
      <c r="E27" s="41"/>
      <c r="F27" s="41">
        <f t="shared" si="1"/>
        <v>0</v>
      </c>
    </row>
    <row r="28" spans="1:6" ht="15" x14ac:dyDescent="0.3">
      <c r="A28" s="20">
        <v>23</v>
      </c>
      <c r="B28" s="38" t="s">
        <v>56</v>
      </c>
      <c r="C28" s="39" t="s">
        <v>3</v>
      </c>
      <c r="D28" s="40">
        <v>1</v>
      </c>
      <c r="E28" s="41"/>
      <c r="F28" s="41">
        <f t="shared" si="1"/>
        <v>0</v>
      </c>
    </row>
    <row r="29" spans="1:6" ht="15" x14ac:dyDescent="0.3">
      <c r="A29" s="20">
        <v>24</v>
      </c>
      <c r="B29" s="42" t="s">
        <v>57</v>
      </c>
      <c r="C29" s="43" t="s">
        <v>3</v>
      </c>
      <c r="D29" s="44">
        <v>2</v>
      </c>
      <c r="E29" s="45"/>
      <c r="F29" s="45">
        <f t="shared" si="1"/>
        <v>0</v>
      </c>
    </row>
    <row r="30" spans="1:6" ht="15" x14ac:dyDescent="0.3">
      <c r="A30" s="20">
        <v>25</v>
      </c>
      <c r="B30" s="37" t="s">
        <v>58</v>
      </c>
      <c r="C30" s="31" t="s">
        <v>3</v>
      </c>
      <c r="D30" s="32">
        <v>32</v>
      </c>
      <c r="E30" s="23"/>
      <c r="F30" s="23">
        <f t="shared" si="1"/>
        <v>0</v>
      </c>
    </row>
    <row r="31" spans="1:6" ht="15" x14ac:dyDescent="0.3">
      <c r="A31" s="20">
        <v>26</v>
      </c>
      <c r="B31" s="37" t="s">
        <v>59</v>
      </c>
      <c r="C31" s="31" t="s">
        <v>3</v>
      </c>
      <c r="D31" s="32">
        <v>1</v>
      </c>
      <c r="E31" s="23"/>
      <c r="F31" s="23">
        <f t="shared" si="1"/>
        <v>0</v>
      </c>
    </row>
    <row r="32" spans="1:6" ht="15.6" x14ac:dyDescent="0.3">
      <c r="A32" s="20"/>
      <c r="B32" s="30" t="s">
        <v>67</v>
      </c>
      <c r="C32" s="31"/>
      <c r="D32" s="32"/>
      <c r="E32" s="23"/>
      <c r="F32" s="19">
        <f>SUM(F6:F31)</f>
        <v>0</v>
      </c>
    </row>
    <row r="33" spans="1:6" ht="31.2" x14ac:dyDescent="0.3">
      <c r="A33" s="35"/>
      <c r="B33" s="13" t="s">
        <v>65</v>
      </c>
      <c r="C33" s="33"/>
      <c r="D33" s="34"/>
      <c r="E33" s="36"/>
      <c r="F33" s="36"/>
    </row>
    <row r="34" spans="1:6" ht="15" x14ac:dyDescent="0.3">
      <c r="A34" s="20">
        <v>1</v>
      </c>
      <c r="B34" s="21" t="s">
        <v>44</v>
      </c>
      <c r="C34" s="20" t="s">
        <v>3</v>
      </c>
      <c r="D34" s="22">
        <v>1</v>
      </c>
      <c r="E34" s="23"/>
      <c r="F34" s="23">
        <f>+D34*E34</f>
        <v>0</v>
      </c>
    </row>
    <row r="35" spans="1:6" ht="45" x14ac:dyDescent="0.3">
      <c r="A35" s="20">
        <v>2</v>
      </c>
      <c r="B35" s="38" t="s">
        <v>63</v>
      </c>
      <c r="C35" s="39" t="s">
        <v>3</v>
      </c>
      <c r="D35" s="40">
        <v>1</v>
      </c>
      <c r="E35" s="41"/>
      <c r="F35" s="41">
        <f t="shared" ref="F35:F38" si="2">E35*D35</f>
        <v>0</v>
      </c>
    </row>
    <row r="36" spans="1:6" ht="30" x14ac:dyDescent="0.3">
      <c r="A36" s="20">
        <v>3</v>
      </c>
      <c r="B36" s="38" t="s">
        <v>62</v>
      </c>
      <c r="C36" s="39" t="s">
        <v>3</v>
      </c>
      <c r="D36" s="40">
        <v>1</v>
      </c>
      <c r="E36" s="41"/>
      <c r="F36" s="41">
        <f t="shared" si="2"/>
        <v>0</v>
      </c>
    </row>
    <row r="37" spans="1:6" ht="15" x14ac:dyDescent="0.3">
      <c r="A37" s="20">
        <v>4</v>
      </c>
      <c r="B37" s="38" t="s">
        <v>60</v>
      </c>
      <c r="C37" s="39" t="s">
        <v>3</v>
      </c>
      <c r="D37" s="40">
        <v>1</v>
      </c>
      <c r="E37" s="41"/>
      <c r="F37" s="41">
        <f t="shared" si="2"/>
        <v>0</v>
      </c>
    </row>
    <row r="38" spans="1:6" ht="15" x14ac:dyDescent="0.3">
      <c r="A38" s="20">
        <v>5</v>
      </c>
      <c r="B38" s="38" t="s">
        <v>20</v>
      </c>
      <c r="C38" s="39" t="s">
        <v>3</v>
      </c>
      <c r="D38" s="40">
        <v>2</v>
      </c>
      <c r="E38" s="41"/>
      <c r="F38" s="41">
        <f t="shared" si="2"/>
        <v>0</v>
      </c>
    </row>
    <row r="39" spans="1:6" s="46" customFormat="1" ht="15" x14ac:dyDescent="0.3">
      <c r="A39" s="20">
        <v>6</v>
      </c>
      <c r="B39" s="49" t="s">
        <v>43</v>
      </c>
      <c r="C39" s="48" t="s">
        <v>3</v>
      </c>
      <c r="D39" s="50">
        <v>3</v>
      </c>
      <c r="E39" s="51"/>
      <c r="F39" s="51">
        <f t="shared" ref="F39:F51" si="3">+D39*E39</f>
        <v>0</v>
      </c>
    </row>
    <row r="40" spans="1:6" ht="15" x14ac:dyDescent="0.3">
      <c r="A40" s="20">
        <v>7</v>
      </c>
      <c r="B40" s="21" t="s">
        <v>80</v>
      </c>
      <c r="C40" s="20" t="s">
        <v>3</v>
      </c>
      <c r="D40" s="22">
        <v>1</v>
      </c>
      <c r="E40" s="23"/>
      <c r="F40" s="23">
        <f t="shared" si="3"/>
        <v>0</v>
      </c>
    </row>
    <row r="41" spans="1:6" s="46" customFormat="1" ht="30" x14ac:dyDescent="0.3">
      <c r="A41" s="20">
        <v>8</v>
      </c>
      <c r="B41" s="49" t="s">
        <v>81</v>
      </c>
      <c r="C41" s="48" t="s">
        <v>3</v>
      </c>
      <c r="D41" s="50">
        <v>1</v>
      </c>
      <c r="E41" s="51"/>
      <c r="F41" s="51">
        <f t="shared" si="3"/>
        <v>0</v>
      </c>
    </row>
    <row r="42" spans="1:6" ht="30" x14ac:dyDescent="0.3">
      <c r="A42" s="20">
        <v>9</v>
      </c>
      <c r="B42" s="30" t="s">
        <v>38</v>
      </c>
      <c r="C42" s="31" t="s">
        <v>4</v>
      </c>
      <c r="D42" s="32">
        <v>50</v>
      </c>
      <c r="E42" s="23"/>
      <c r="F42" s="23">
        <f t="shared" si="3"/>
        <v>0</v>
      </c>
    </row>
    <row r="43" spans="1:6" ht="30" x14ac:dyDescent="0.3">
      <c r="A43" s="20">
        <v>10</v>
      </c>
      <c r="B43" s="30" t="s">
        <v>39</v>
      </c>
      <c r="C43" s="31" t="s">
        <v>4</v>
      </c>
      <c r="D43" s="32">
        <v>50</v>
      </c>
      <c r="E43" s="23"/>
      <c r="F43" s="23">
        <f t="shared" si="3"/>
        <v>0</v>
      </c>
    </row>
    <row r="44" spans="1:6" s="46" customFormat="1" ht="60" x14ac:dyDescent="0.3">
      <c r="A44" s="20">
        <v>11</v>
      </c>
      <c r="B44" s="49" t="s">
        <v>47</v>
      </c>
      <c r="C44" s="48" t="s">
        <v>3</v>
      </c>
      <c r="D44" s="50">
        <v>1</v>
      </c>
      <c r="E44" s="51"/>
      <c r="F44" s="51">
        <f t="shared" si="3"/>
        <v>0</v>
      </c>
    </row>
    <row r="45" spans="1:6" ht="30" x14ac:dyDescent="0.3">
      <c r="A45" s="20">
        <v>12</v>
      </c>
      <c r="B45" s="21" t="s">
        <v>45</v>
      </c>
      <c r="C45" s="20" t="s">
        <v>4</v>
      </c>
      <c r="D45" s="22">
        <v>100</v>
      </c>
      <c r="E45" s="23"/>
      <c r="F45" s="23">
        <f t="shared" si="3"/>
        <v>0</v>
      </c>
    </row>
    <row r="46" spans="1:6" ht="30" x14ac:dyDescent="0.3">
      <c r="A46" s="20">
        <v>13</v>
      </c>
      <c r="B46" s="30" t="s">
        <v>46</v>
      </c>
      <c r="C46" s="31" t="s">
        <v>4</v>
      </c>
      <c r="D46" s="22">
        <v>150</v>
      </c>
      <c r="E46" s="23"/>
      <c r="F46" s="23">
        <f t="shared" si="3"/>
        <v>0</v>
      </c>
    </row>
    <row r="47" spans="1:6" ht="30" x14ac:dyDescent="0.3">
      <c r="A47" s="20">
        <v>14</v>
      </c>
      <c r="B47" s="30" t="s">
        <v>50</v>
      </c>
      <c r="C47" s="31" t="s">
        <v>4</v>
      </c>
      <c r="D47" s="22">
        <v>30</v>
      </c>
      <c r="E47" s="23"/>
      <c r="F47" s="23">
        <f t="shared" si="3"/>
        <v>0</v>
      </c>
    </row>
    <row r="48" spans="1:6" ht="15" x14ac:dyDescent="0.3">
      <c r="A48" s="20">
        <v>15</v>
      </c>
      <c r="B48" s="30" t="s">
        <v>51</v>
      </c>
      <c r="C48" s="31" t="s">
        <v>3</v>
      </c>
      <c r="D48" s="22">
        <v>3</v>
      </c>
      <c r="E48" s="23"/>
      <c r="F48" s="23">
        <f t="shared" si="3"/>
        <v>0</v>
      </c>
    </row>
    <row r="49" spans="1:6" ht="15" x14ac:dyDescent="0.3">
      <c r="A49" s="20">
        <v>16</v>
      </c>
      <c r="B49" s="30" t="s">
        <v>52</v>
      </c>
      <c r="C49" s="31" t="s">
        <v>3</v>
      </c>
      <c r="D49" s="22">
        <v>1</v>
      </c>
      <c r="E49" s="23"/>
      <c r="F49" s="23">
        <f t="shared" si="3"/>
        <v>0</v>
      </c>
    </row>
    <row r="50" spans="1:6" ht="15" x14ac:dyDescent="0.3">
      <c r="A50" s="20">
        <v>17</v>
      </c>
      <c r="B50" s="30" t="s">
        <v>40</v>
      </c>
      <c r="C50" s="31" t="s">
        <v>4</v>
      </c>
      <c r="D50" s="32">
        <v>50</v>
      </c>
      <c r="E50" s="23"/>
      <c r="F50" s="23">
        <f t="shared" si="3"/>
        <v>0</v>
      </c>
    </row>
    <row r="51" spans="1:6" ht="15" x14ac:dyDescent="0.3">
      <c r="A51" s="20">
        <v>18</v>
      </c>
      <c r="B51" s="30" t="s">
        <v>41</v>
      </c>
      <c r="C51" s="31" t="s">
        <v>4</v>
      </c>
      <c r="D51" s="32">
        <v>50</v>
      </c>
      <c r="E51" s="23"/>
      <c r="F51" s="23">
        <f t="shared" si="3"/>
        <v>0</v>
      </c>
    </row>
    <row r="52" spans="1:6" ht="15" x14ac:dyDescent="0.3">
      <c r="A52" s="20">
        <v>19</v>
      </c>
      <c r="B52" s="102" t="s">
        <v>83</v>
      </c>
      <c r="C52" s="103"/>
      <c r="D52" s="32">
        <v>1</v>
      </c>
      <c r="E52" s="23"/>
      <c r="F52" s="23">
        <f>+D52*E52</f>
        <v>0</v>
      </c>
    </row>
    <row r="53" spans="1:6" ht="31.2" x14ac:dyDescent="0.3">
      <c r="A53" s="33"/>
      <c r="B53" s="13" t="s">
        <v>66</v>
      </c>
      <c r="C53" s="33"/>
      <c r="D53" s="34"/>
      <c r="E53" s="36"/>
      <c r="F53" s="19">
        <f>SUM(F34:F52)</f>
        <v>0</v>
      </c>
    </row>
    <row r="54" spans="1:6" ht="15.6" x14ac:dyDescent="0.3">
      <c r="A54" s="100" t="s">
        <v>5</v>
      </c>
      <c r="B54" s="100"/>
      <c r="C54" s="100"/>
      <c r="D54" s="100"/>
      <c r="E54" s="100"/>
      <c r="F54" s="19">
        <f>F32+F53</f>
        <v>0</v>
      </c>
    </row>
    <row r="55" spans="1:6" ht="15.6" x14ac:dyDescent="0.3">
      <c r="A55" s="100" t="s">
        <v>21</v>
      </c>
      <c r="B55" s="100"/>
      <c r="C55" s="100"/>
      <c r="D55" s="100"/>
      <c r="E55" s="100"/>
      <c r="F55" s="19">
        <f>+F54*0.18</f>
        <v>0</v>
      </c>
    </row>
    <row r="56" spans="1:6" ht="15.6" x14ac:dyDescent="0.3">
      <c r="A56" s="100" t="s">
        <v>6</v>
      </c>
      <c r="B56" s="100"/>
      <c r="C56" s="100"/>
      <c r="D56" s="100"/>
      <c r="E56" s="100"/>
      <c r="F56" s="19">
        <f>+F54+F55</f>
        <v>0</v>
      </c>
    </row>
    <row r="58" spans="1:6" ht="15" x14ac:dyDescent="0.3">
      <c r="A58" s="101" t="s">
        <v>82</v>
      </c>
      <c r="B58" s="101"/>
      <c r="C58" s="101"/>
      <c r="D58" s="101"/>
      <c r="E58" s="101"/>
      <c r="F58" s="101"/>
    </row>
  </sheetData>
  <mergeCells count="6">
    <mergeCell ref="A3:F3"/>
    <mergeCell ref="A54:E54"/>
    <mergeCell ref="A55:E55"/>
    <mergeCell ref="A56:E56"/>
    <mergeCell ref="A58:F58"/>
    <mergeCell ref="B52:C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7A3E-2F34-40EF-9ADE-7DA9B9C70A15}">
  <dimension ref="A1:I35"/>
  <sheetViews>
    <sheetView tabSelected="1" workbookViewId="0">
      <selection activeCell="F22" sqref="F22"/>
    </sheetView>
  </sheetViews>
  <sheetFormatPr baseColWidth="10" defaultRowHeight="14.4" x14ac:dyDescent="0.3"/>
  <cols>
    <col min="1" max="1" width="14.88671875" style="80" customWidth="1"/>
    <col min="2" max="2" width="55.88671875" customWidth="1"/>
    <col min="3" max="3" width="9.33203125" style="80" customWidth="1"/>
    <col min="4" max="4" width="11.88671875" style="90" customWidth="1"/>
    <col min="5" max="5" width="14.6640625" style="80" customWidth="1"/>
    <col min="6" max="6" width="16.6640625" style="89" customWidth="1"/>
    <col min="7" max="7" width="28.109375" customWidth="1"/>
    <col min="9" max="9" width="13.77734375" customWidth="1"/>
    <col min="10" max="10" width="14.5546875" customWidth="1"/>
  </cols>
  <sheetData>
    <row r="1" spans="1:9" s="58" customFormat="1" ht="15.6" x14ac:dyDescent="0.3">
      <c r="A1" s="52"/>
      <c r="B1" s="53"/>
      <c r="C1" s="54"/>
      <c r="D1" s="55"/>
      <c r="E1" s="56"/>
      <c r="F1" s="57"/>
    </row>
    <row r="2" spans="1:9" s="58" customFormat="1" ht="18" x14ac:dyDescent="0.25">
      <c r="A2" s="105" t="s">
        <v>68</v>
      </c>
      <c r="B2" s="105"/>
      <c r="C2" s="105"/>
      <c r="D2" s="105"/>
      <c r="E2" s="105"/>
      <c r="F2" s="105"/>
    </row>
    <row r="3" spans="1:9" s="58" customFormat="1" ht="17.399999999999999" x14ac:dyDescent="0.25">
      <c r="A3" s="59"/>
      <c r="B3" s="59"/>
      <c r="C3" s="59"/>
      <c r="D3" s="59"/>
      <c r="E3" s="59"/>
      <c r="F3" s="60"/>
    </row>
    <row r="4" spans="1:9" x14ac:dyDescent="0.3">
      <c r="A4" s="61"/>
      <c r="B4" s="62"/>
      <c r="C4" s="61"/>
      <c r="D4" s="61"/>
      <c r="E4" s="61"/>
      <c r="F4" s="63"/>
    </row>
    <row r="5" spans="1:9" s="65" customFormat="1" ht="31.2" x14ac:dyDescent="0.3">
      <c r="A5" s="1" t="s">
        <v>0</v>
      </c>
      <c r="B5" s="1" t="s">
        <v>1</v>
      </c>
      <c r="C5" s="1" t="s">
        <v>2</v>
      </c>
      <c r="D5" s="1" t="s">
        <v>69</v>
      </c>
      <c r="E5" s="1" t="s">
        <v>70</v>
      </c>
      <c r="F5" s="64" t="s">
        <v>71</v>
      </c>
    </row>
    <row r="6" spans="1:9" x14ac:dyDescent="0.3">
      <c r="A6" s="66" t="s">
        <v>72</v>
      </c>
      <c r="B6" s="106" t="s">
        <v>73</v>
      </c>
      <c r="C6" s="107"/>
      <c r="D6" s="107"/>
      <c r="E6" s="107"/>
      <c r="F6" s="108"/>
      <c r="G6" s="67"/>
      <c r="H6" s="68"/>
      <c r="I6" s="68"/>
    </row>
    <row r="7" spans="1:9" x14ac:dyDescent="0.3">
      <c r="A7" s="69">
        <v>1</v>
      </c>
      <c r="B7" s="70" t="str">
        <f>'[1]Piece Hydraulique'!A3</f>
        <v>Adapt.bride f/PVC DN063 PN 16</v>
      </c>
      <c r="C7" s="69" t="s">
        <v>3</v>
      </c>
      <c r="D7" s="69">
        <v>145</v>
      </c>
      <c r="E7" s="71"/>
      <c r="F7" s="71">
        <f>D7*E7</f>
        <v>0</v>
      </c>
    </row>
    <row r="8" spans="1:9" x14ac:dyDescent="0.3">
      <c r="A8" s="69">
        <v>2</v>
      </c>
      <c r="B8" s="70" t="str">
        <f>'[1]Piece Hydraulique'!A4</f>
        <v>Adapt.bride f/PVC DN 110 PN 16</v>
      </c>
      <c r="C8" s="69" t="s">
        <v>3</v>
      </c>
      <c r="D8" s="69">
        <v>145</v>
      </c>
      <c r="E8" s="71"/>
      <c r="F8" s="71">
        <f t="shared" ref="F8:F15" si="0">D8*E8</f>
        <v>0</v>
      </c>
    </row>
    <row r="9" spans="1:9" x14ac:dyDescent="0.3">
      <c r="A9" s="69">
        <v>3</v>
      </c>
      <c r="B9" s="70" t="str">
        <f>'[1]Piece Hydraulique'!A5</f>
        <v>Adapt.bride f/PVC DN 160 PN 16</v>
      </c>
      <c r="C9" s="69" t="s">
        <v>3</v>
      </c>
      <c r="D9" s="69">
        <v>100</v>
      </c>
      <c r="E9" s="71"/>
      <c r="F9" s="71">
        <f t="shared" si="0"/>
        <v>0</v>
      </c>
    </row>
    <row r="10" spans="1:9" x14ac:dyDescent="0.3">
      <c r="A10" s="69">
        <v>4</v>
      </c>
      <c r="B10" s="70" t="str">
        <f>'[1]Piece Hydraulique'!A6</f>
        <v>Manchon PVC À joint DN063 PN10</v>
      </c>
      <c r="C10" s="69" t="s">
        <v>3</v>
      </c>
      <c r="D10" s="69">
        <v>400</v>
      </c>
      <c r="E10" s="71"/>
      <c r="F10" s="71">
        <f t="shared" si="0"/>
        <v>0</v>
      </c>
    </row>
    <row r="11" spans="1:9" x14ac:dyDescent="0.3">
      <c r="A11" s="69">
        <v>5</v>
      </c>
      <c r="B11" s="70" t="str">
        <f>'[1]Piece Hydraulique'!A7</f>
        <v>Manchon PVC À joint DN090 PN10</v>
      </c>
      <c r="C11" s="69" t="s">
        <v>3</v>
      </c>
      <c r="D11" s="69">
        <f>'[1]Piece Hydraulique'!C7</f>
        <v>400</v>
      </c>
      <c r="E11" s="71"/>
      <c r="F11" s="71">
        <f t="shared" si="0"/>
        <v>0</v>
      </c>
    </row>
    <row r="12" spans="1:9" x14ac:dyDescent="0.3">
      <c r="A12" s="69">
        <v>6</v>
      </c>
      <c r="B12" s="70" t="str">
        <f>'[1]Piece Hydraulique'!A8</f>
        <v>Manchon PVC À joint DN0110 PN10</v>
      </c>
      <c r="C12" s="69" t="s">
        <v>3</v>
      </c>
      <c r="D12" s="69">
        <f>'[1]Piece Hydraulique'!C8</f>
        <v>300</v>
      </c>
      <c r="E12" s="71"/>
      <c r="F12" s="71">
        <f t="shared" si="0"/>
        <v>0</v>
      </c>
    </row>
    <row r="13" spans="1:9" x14ac:dyDescent="0.3">
      <c r="A13" s="69">
        <v>7</v>
      </c>
      <c r="B13" s="70" t="str">
        <f>'[1]Piece Hydraulique'!A9</f>
        <v>Manchon PVC À joint DN0160 PN10</v>
      </c>
      <c r="C13" s="69" t="s">
        <v>3</v>
      </c>
      <c r="D13" s="69">
        <f>'[1]Piece Hydraulique'!C9</f>
        <v>200</v>
      </c>
      <c r="E13" s="71"/>
      <c r="F13" s="71">
        <f t="shared" si="0"/>
        <v>0</v>
      </c>
    </row>
    <row r="14" spans="1:9" x14ac:dyDescent="0.3">
      <c r="A14" s="69">
        <v>8</v>
      </c>
      <c r="B14" s="70" t="str">
        <f>'[1]Piece Hydraulique'!A10</f>
        <v>VANNE PLATE ER DN 060 PN 16</v>
      </c>
      <c r="C14" s="69" t="s">
        <v>3</v>
      </c>
      <c r="D14" s="69">
        <v>50</v>
      </c>
      <c r="E14" s="71"/>
      <c r="F14" s="71">
        <f t="shared" si="0"/>
        <v>0</v>
      </c>
    </row>
    <row r="15" spans="1:9" x14ac:dyDescent="0.3">
      <c r="A15" s="69">
        <v>9</v>
      </c>
      <c r="B15" s="70" t="str">
        <f>'[1]Piece Hydraulique'!A11</f>
        <v>VANNE PLATE ER DN 080 PN 16</v>
      </c>
      <c r="C15" s="69" t="s">
        <v>3</v>
      </c>
      <c r="D15" s="69">
        <v>20</v>
      </c>
      <c r="E15" s="71"/>
      <c r="F15" s="71">
        <f t="shared" si="0"/>
        <v>0</v>
      </c>
    </row>
    <row r="16" spans="1:9" x14ac:dyDescent="0.3">
      <c r="A16" s="69">
        <v>10</v>
      </c>
      <c r="B16" s="72" t="s">
        <v>74</v>
      </c>
      <c r="C16" s="69" t="s">
        <v>3</v>
      </c>
      <c r="D16" s="73">
        <v>20</v>
      </c>
      <c r="E16" s="74"/>
      <c r="F16" s="97">
        <f t="shared" ref="F16" si="1">+E16*D16</f>
        <v>0</v>
      </c>
      <c r="G16" s="98"/>
    </row>
    <row r="17" spans="1:9" x14ac:dyDescent="0.3">
      <c r="A17" s="69">
        <v>11</v>
      </c>
      <c r="B17" s="70" t="s">
        <v>75</v>
      </c>
      <c r="C17" s="69" t="s">
        <v>3</v>
      </c>
      <c r="D17" s="73">
        <v>5</v>
      </c>
      <c r="E17" s="74"/>
      <c r="F17" s="97">
        <f>+E17*D17</f>
        <v>0</v>
      </c>
      <c r="G17" s="98"/>
    </row>
    <row r="18" spans="1:9" x14ac:dyDescent="0.3">
      <c r="A18" s="69">
        <v>12</v>
      </c>
      <c r="B18" s="70" t="s">
        <v>76</v>
      </c>
      <c r="C18" s="69" t="s">
        <v>3</v>
      </c>
      <c r="D18" s="73">
        <v>5</v>
      </c>
      <c r="E18" s="74"/>
      <c r="F18" s="97">
        <f t="shared" ref="F18" si="2">+E18*D18</f>
        <v>0</v>
      </c>
      <c r="G18" s="98"/>
    </row>
    <row r="19" spans="1:9" x14ac:dyDescent="0.3">
      <c r="A19" s="69">
        <v>13</v>
      </c>
      <c r="B19" s="72" t="s">
        <v>77</v>
      </c>
      <c r="C19" s="75" t="s">
        <v>3</v>
      </c>
      <c r="D19" s="73">
        <v>30</v>
      </c>
      <c r="E19" s="76"/>
      <c r="F19" s="96">
        <f t="shared" ref="F19:F20" si="3">D19*E19</f>
        <v>0</v>
      </c>
    </row>
    <row r="20" spans="1:9" x14ac:dyDescent="0.3">
      <c r="A20" s="69">
        <v>14</v>
      </c>
      <c r="B20" s="110" t="s">
        <v>84</v>
      </c>
      <c r="C20" s="111"/>
      <c r="D20" s="73">
        <v>1</v>
      </c>
      <c r="E20" s="76"/>
      <c r="F20" s="96">
        <f t="shared" si="3"/>
        <v>0</v>
      </c>
    </row>
    <row r="21" spans="1:9" ht="15.6" x14ac:dyDescent="0.3">
      <c r="A21" s="109" t="s">
        <v>5</v>
      </c>
      <c r="B21" s="109"/>
      <c r="C21" s="109"/>
      <c r="D21" s="109"/>
      <c r="E21" s="109"/>
      <c r="F21" s="77">
        <f>SUM(F7:F20)</f>
        <v>0</v>
      </c>
      <c r="G21" s="3"/>
      <c r="I21" s="78"/>
    </row>
    <row r="22" spans="1:9" ht="15.6" x14ac:dyDescent="0.3">
      <c r="A22" s="109" t="s">
        <v>78</v>
      </c>
      <c r="B22" s="109"/>
      <c r="C22" s="109"/>
      <c r="D22" s="109"/>
      <c r="E22" s="109"/>
      <c r="F22" s="77">
        <f>+F21*0.18</f>
        <v>0</v>
      </c>
    </row>
    <row r="23" spans="1:9" ht="15.6" x14ac:dyDescent="0.3">
      <c r="A23" s="109" t="s">
        <v>6</v>
      </c>
      <c r="B23" s="109"/>
      <c r="C23" s="109"/>
      <c r="D23" s="109"/>
      <c r="E23" s="109"/>
      <c r="F23" s="79">
        <f>+F21+F22</f>
        <v>0</v>
      </c>
      <c r="G23" s="3"/>
    </row>
    <row r="24" spans="1:9" ht="15" x14ac:dyDescent="0.3">
      <c r="A24" s="101" t="s">
        <v>82</v>
      </c>
      <c r="B24" s="101"/>
      <c r="C24" s="101"/>
      <c r="D24" s="101"/>
      <c r="E24" s="101"/>
      <c r="F24" s="101"/>
    </row>
    <row r="25" spans="1:9" ht="17.399999999999999" x14ac:dyDescent="0.3">
      <c r="C25" s="81"/>
      <c r="D25" s="81"/>
      <c r="E25" s="81"/>
      <c r="F25" s="82"/>
    </row>
    <row r="26" spans="1:9" ht="16.8" x14ac:dyDescent="0.3">
      <c r="A26" s="83"/>
      <c r="C26" s="84"/>
      <c r="D26" s="84"/>
      <c r="E26" s="84"/>
      <c r="F26" s="82"/>
    </row>
    <row r="27" spans="1:9" ht="16.8" x14ac:dyDescent="0.3">
      <c r="A27" s="83"/>
      <c r="B27" s="84"/>
      <c r="C27" s="84"/>
      <c r="D27" s="84"/>
      <c r="E27" s="84"/>
      <c r="F27" s="82"/>
    </row>
    <row r="28" spans="1:9" ht="18" x14ac:dyDescent="0.35">
      <c r="A28" s="83"/>
      <c r="B28" s="84"/>
      <c r="C28" s="84"/>
      <c r="D28" s="84"/>
      <c r="E28" s="84"/>
      <c r="F28" s="85"/>
    </row>
    <row r="29" spans="1:9" ht="18" x14ac:dyDescent="0.35">
      <c r="A29" s="83"/>
      <c r="B29" s="84"/>
      <c r="C29" s="86"/>
      <c r="D29" s="86"/>
      <c r="E29" s="86"/>
      <c r="F29" s="87"/>
    </row>
    <row r="30" spans="1:9" x14ac:dyDescent="0.3">
      <c r="A30" s="83"/>
      <c r="B30" s="83"/>
      <c r="C30" s="88"/>
      <c r="D30" s="88"/>
      <c r="E30" s="88"/>
    </row>
    <row r="31" spans="1:9" x14ac:dyDescent="0.3">
      <c r="A31" s="83"/>
    </row>
    <row r="32" spans="1:9" x14ac:dyDescent="0.3">
      <c r="A32" s="83"/>
      <c r="F32" s="91"/>
    </row>
    <row r="33" spans="1:5" x14ac:dyDescent="0.3">
      <c r="C33" s="92"/>
      <c r="E33" s="93"/>
    </row>
    <row r="34" spans="1:5" x14ac:dyDescent="0.3">
      <c r="A34" s="94"/>
    </row>
    <row r="35" spans="1:5" x14ac:dyDescent="0.3">
      <c r="B35" s="95"/>
    </row>
  </sheetData>
  <mergeCells count="7">
    <mergeCell ref="A24:F24"/>
    <mergeCell ref="A2:F2"/>
    <mergeCell ref="B6:F6"/>
    <mergeCell ref="A21:E21"/>
    <mergeCell ref="A22:E22"/>
    <mergeCell ref="A23:E23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</vt:lpstr>
      <vt:lpstr>Lot1</vt:lpstr>
      <vt:lpstr>Lot2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 Abdoul Samadou</dc:creator>
  <cp:lastModifiedBy>HIEN, Hermann</cp:lastModifiedBy>
  <cp:lastPrinted>2025-09-10T12:03:11Z</cp:lastPrinted>
  <dcterms:created xsi:type="dcterms:W3CDTF">2025-09-09T18:13:25Z</dcterms:created>
  <dcterms:modified xsi:type="dcterms:W3CDTF">2026-07-22T19:35:03Z</dcterms:modified>
</cp:coreProperties>
</file>