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enabelbe.sharepoint.com/sites/BFA/Contracts/21_Marchés_Publics/BFA23001_LASSO_WASH/BFA23001-10083 Travaux de réhabilitation AEPS/2_CSC/"/>
    </mc:Choice>
  </mc:AlternateContent>
  <xr:revisionPtr revIDLastSave="12" documentId="8_{972BC7E0-A009-4E40-BDBD-668406BCC6DF}" xr6:coauthVersionLast="47" xr6:coauthVersionMax="47" xr10:uidLastSave="{9B648E76-3ACB-4153-9124-84626002EEA3}"/>
  <bookViews>
    <workbookView xWindow="-108" yWindow="-108" windowWidth="23256" windowHeight="12456" tabRatio="865" xr2:uid="{00000000-000D-0000-FFFF-FFFF00000000}"/>
  </bookViews>
  <sheets>
    <sheet name="DQE" sheetId="2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21" l="1"/>
  <c r="F90" i="21"/>
  <c r="F89" i="21"/>
  <c r="F88" i="21"/>
  <c r="F87" i="21"/>
  <c r="F86" i="21"/>
  <c r="F85" i="21"/>
  <c r="F84" i="21"/>
  <c r="F82" i="21"/>
  <c r="F81" i="21"/>
  <c r="F80" i="21"/>
  <c r="F79" i="21"/>
  <c r="F78" i="21"/>
  <c r="F77" i="21"/>
  <c r="F76" i="21"/>
  <c r="D75" i="21"/>
  <c r="F75" i="21" s="1"/>
  <c r="F74" i="21"/>
  <c r="F71" i="21"/>
  <c r="F70" i="21"/>
  <c r="F69" i="21"/>
  <c r="F68" i="21"/>
  <c r="F67" i="21"/>
  <c r="F66" i="21"/>
  <c r="F65" i="21"/>
  <c r="F64" i="21"/>
  <c r="F63" i="21"/>
  <c r="F62" i="21"/>
  <c r="F61" i="21"/>
  <c r="F58" i="21"/>
  <c r="F57" i="21"/>
  <c r="F56" i="21"/>
  <c r="F55" i="21"/>
  <c r="F54" i="21"/>
  <c r="F52" i="21"/>
  <c r="F51" i="21"/>
  <c r="F50" i="21"/>
  <c r="F49" i="21"/>
  <c r="F47" i="21"/>
  <c r="F46" i="21"/>
  <c r="D45" i="21"/>
  <c r="F45" i="21" s="1"/>
  <c r="D44" i="21"/>
  <c r="F44" i="21" s="1"/>
  <c r="F43" i="21"/>
  <c r="D43" i="21"/>
  <c r="D42" i="21"/>
  <c r="F42" i="21" s="1"/>
  <c r="F38" i="21"/>
  <c r="F37" i="21"/>
  <c r="F36" i="21"/>
  <c r="F35" i="21"/>
  <c r="F34" i="21"/>
  <c r="F33" i="21"/>
  <c r="F28" i="21"/>
  <c r="F27" i="21"/>
  <c r="F26" i="21"/>
  <c r="F25" i="21"/>
  <c r="F24" i="21"/>
  <c r="F23" i="21"/>
  <c r="F22" i="21"/>
  <c r="F21" i="21"/>
  <c r="F20" i="21"/>
  <c r="F17" i="21"/>
  <c r="F15" i="21"/>
  <c r="F14" i="21"/>
  <c r="F13" i="21"/>
  <c r="F12" i="21"/>
  <c r="F11" i="21"/>
  <c r="F7" i="21"/>
  <c r="F6" i="21"/>
  <c r="F5" i="21"/>
  <c r="F39" i="21" l="1"/>
  <c r="F31" i="21"/>
  <c r="F8" i="21"/>
  <c r="F91" i="21" l="1"/>
  <c r="F92" i="21" s="1"/>
  <c r="F93" i="21" s="1"/>
</calcChain>
</file>

<file path=xl/sharedStrings.xml><?xml version="1.0" encoding="utf-8"?>
<sst xmlns="http://schemas.openxmlformats.org/spreadsheetml/2006/main" count="247" uniqueCount="179">
  <si>
    <t>Lot 2 : Travaux de réhabilitation et d’extension du système d’adduction d’eau potable simplifiée (AEPS) de Tchériba, dans la commune de Tchériba, province du Mouhoun, Région du Bankui, au Burkina Faso</t>
  </si>
  <si>
    <t>Détail Quantitatif Estimatif (DQE)</t>
  </si>
  <si>
    <t>N°</t>
  </si>
  <si>
    <t>DESIGNATION</t>
  </si>
  <si>
    <t>Unité</t>
  </si>
  <si>
    <t>Quantité</t>
  </si>
  <si>
    <t>Prix unitaire (FCFA)</t>
  </si>
  <si>
    <t>Montant total</t>
  </si>
  <si>
    <t>I</t>
  </si>
  <si>
    <t>Installation de chantier-Frais généraux</t>
  </si>
  <si>
    <t>I.1</t>
  </si>
  <si>
    <t>Amenée et repli, installation du chantier y compris aménagement des endroits pour stockage des matériaux et du matériel, baraquements servant de bureau, repli du matériel et tous les frais généraux de l'entreprise.</t>
  </si>
  <si>
    <t>FF</t>
  </si>
  <si>
    <t>I.2</t>
  </si>
  <si>
    <t xml:space="preserve">Etudes techniques d'exécution (plans d'exécution des ouvrages) </t>
  </si>
  <si>
    <t>I.3</t>
  </si>
  <si>
    <t>Etablissement de plans de recollement des ouvrages exécutés</t>
  </si>
  <si>
    <t>Sous-Total I</t>
  </si>
  <si>
    <t>II</t>
  </si>
  <si>
    <t>Fourniture et pose d'équipements de production</t>
  </si>
  <si>
    <t>II.1</t>
  </si>
  <si>
    <t>Exhaure et construction de tête de forage</t>
  </si>
  <si>
    <t>II.1.1</t>
  </si>
  <si>
    <t xml:space="preserve">Implantation et exécution de forage (minimum 5 m3/h) diamètre minimal 6’, </t>
  </si>
  <si>
    <t>II.1.2</t>
  </si>
  <si>
    <t>Développement de forage, pompage d'essai (par palier, longue durée), analyse de l'eau (physico-chimique avec arsenic et fluor et bactériologique)</t>
  </si>
  <si>
    <t>II.1.4</t>
  </si>
  <si>
    <t>Construction du regard de la tête de forage d'appoint</t>
  </si>
  <si>
    <t>II.1.5</t>
  </si>
  <si>
    <t>Fourniture, pose et raccordement d'équipements hydromécaniques (ventouse, coudes M/F, bride ronde filetée, compteur, clapet anti-retour, manomètre, pressostat, vanne, robinet de prise d'échantillon …) dans la tête de forage y compris butée et support.</t>
  </si>
  <si>
    <t>II.1.6</t>
  </si>
  <si>
    <t>Fourniture et pose d'une pompe immergée (ayant des courbes caractérisitiques issues de test à l'usine) de Débit=5m3/h et HMT=70m</t>
  </si>
  <si>
    <t>u</t>
  </si>
  <si>
    <t>II.2</t>
  </si>
  <si>
    <t>Conduite de refoulement</t>
  </si>
  <si>
    <t>II.2.1</t>
  </si>
  <si>
    <t>Fourniture et pose de conduite de refoulement PEHD DN90 PN16</t>
  </si>
  <si>
    <t>ml</t>
  </si>
  <si>
    <t>II.3</t>
  </si>
  <si>
    <t>Equipements Electromécaniques et source d'énergie</t>
  </si>
  <si>
    <t>II.3.1</t>
  </si>
  <si>
    <t>Générateur solaire</t>
  </si>
  <si>
    <t>II.3.1.1</t>
  </si>
  <si>
    <t>Fourniture et pose d'une station solaire complète de 5 kW (plateforme,
panneaux photovoltaïques, régulateur de charge solaire, onduleurs
sinusoïdaux de 5 kW câbles, accessoires, etc. ), y compris toute sujétion</t>
  </si>
  <si>
    <t>ENS</t>
  </si>
  <si>
    <t>Fourniture, pose, raccordement et essai d'un onduleur pour pompe de 6 KVA</t>
  </si>
  <si>
    <t>II.3.1.2</t>
  </si>
  <si>
    <t>Fourniture et installation de modules solaires 415 Wc pour l'éclairage du local technique et du local traitement</t>
  </si>
  <si>
    <t>II.3.1.4</t>
  </si>
  <si>
    <t>Dispositifs d'éclairage (lampes, interrupteur, batterie etc.) pour le local technique et le local traitement</t>
  </si>
  <si>
    <t>II.3.1.5</t>
  </si>
  <si>
    <t>Ensemble de câbles DC (PV), 100 Vdc/Résistance UV</t>
  </si>
  <si>
    <t>II.3.1.6</t>
  </si>
  <si>
    <t>Paire de connecteur MC4</t>
  </si>
  <si>
    <t>II.3.1.7</t>
  </si>
  <si>
    <t>Coffret de sectionnement DC, sélectionneur et parafoudre</t>
  </si>
  <si>
    <t>II.3.1.8</t>
  </si>
  <si>
    <t>Accessoire de pose</t>
  </si>
  <si>
    <t>II.3.1.9</t>
  </si>
  <si>
    <t>MALT,  R inférieur de 5 Ohms</t>
  </si>
  <si>
    <t>PM</t>
  </si>
  <si>
    <t>II.4</t>
  </si>
  <si>
    <t>Connexion au réseau SONABEL</t>
  </si>
  <si>
    <t>II.4.1</t>
  </si>
  <si>
    <t>Connexion au réseau SONABEL, y compris toutes sujétions</t>
  </si>
  <si>
    <t>Ens</t>
  </si>
  <si>
    <t>Sous-Total II</t>
  </si>
  <si>
    <t>III</t>
  </si>
  <si>
    <t>Construction et équipements de château d'eau</t>
  </si>
  <si>
    <t>III.1</t>
  </si>
  <si>
    <t>Aménagement de terrain, fourniture et pose d'une clôture grillagé pour le château d'eau</t>
  </si>
  <si>
    <t>III.2</t>
  </si>
  <si>
    <t>Investigations géotechniques et notes de calculs de ferraillage</t>
  </si>
  <si>
    <t>III.3</t>
  </si>
  <si>
    <t>Fourniture et pose d'un château métallique de 100 m3 et de hauteur 12m sous cuve y compris l'ensemble des canalisations d'alimentation, de distribution, de vidange, trop plein etc., l'ensemble des pièces de raccordement selon le plan joint (té, coude et toutes sujétions); béton armé dosé à 350 kg/m3 pour semelle</t>
  </si>
  <si>
    <t>III.4</t>
  </si>
  <si>
    <t>Fourniture et pose d'équipements de robinetterie intérieure (robinet flotteur,
crépine) et extérieure (clapet anti retour, robinet vanne, échelle de lecture)</t>
  </si>
  <si>
    <t>III.5</t>
  </si>
  <si>
    <t>Fourniture et pose d'accessoires de BY-PASS avec compteurs et clapet anti-retour à calibre adapté y compris construction de regard</t>
  </si>
  <si>
    <t>III.6</t>
  </si>
  <si>
    <t>Fourniture et pose d'un système de chloration de type DOSATRON ou similaire</t>
  </si>
  <si>
    <t>Sous-Total III</t>
  </si>
  <si>
    <t>IV</t>
  </si>
  <si>
    <t>Conduites (distribution) et accessoire</t>
  </si>
  <si>
    <t>IV.1</t>
  </si>
  <si>
    <t>Fouille pour tout type de terrain pour pose de conduite</t>
  </si>
  <si>
    <t>IV.1.1</t>
  </si>
  <si>
    <t>Conduite en PEHD  160 PN 10</t>
  </si>
  <si>
    <t>m3</t>
  </si>
  <si>
    <t>IV.1.2</t>
  </si>
  <si>
    <t>Conduite en PEHD  110 PN 10</t>
  </si>
  <si>
    <t>IV.1.3</t>
  </si>
  <si>
    <t xml:space="preserve">Conduite en PEHD  90 PN 10 </t>
  </si>
  <si>
    <t>IV.1.4</t>
  </si>
  <si>
    <t xml:space="preserve">Conduite en PEHD 63  PN 10 </t>
  </si>
  <si>
    <t>IV.1.5</t>
  </si>
  <si>
    <t>Conduite Galva DN 200 PN 10  servant de fourreau, traversée de ravine et remise en état.</t>
  </si>
  <si>
    <t>IV.1.6</t>
  </si>
  <si>
    <t>Exécution et pose de borne de repérage pour les canalisations</t>
  </si>
  <si>
    <t>IV.2</t>
  </si>
  <si>
    <t>Fourniture de conduites y , fourniture , grillage avertisseur bleu, remblai,</t>
  </si>
  <si>
    <t>IV.2.1</t>
  </si>
  <si>
    <t>IV.2.2</t>
  </si>
  <si>
    <t>IV.2.3</t>
  </si>
  <si>
    <t>IV.2.4</t>
  </si>
  <si>
    <t>IV.3</t>
  </si>
  <si>
    <t>Pose de conduites y , fourniture , grillage avertisseur bleu, remblai,</t>
  </si>
  <si>
    <t>IV.3.1</t>
  </si>
  <si>
    <t>IV.3.2</t>
  </si>
  <si>
    <t>IV.3.3</t>
  </si>
  <si>
    <t>IV.3.4</t>
  </si>
  <si>
    <t>IV.4</t>
  </si>
  <si>
    <t>Fourniture et pose de pièces spéciales et accessoires en PVC y compris massif de butée et toutes sujétions</t>
  </si>
  <si>
    <t>IV.4.1</t>
  </si>
  <si>
    <t>Coude 1/4 ou 1/8 ou 1/16 à emboîtement DE 63/90/110</t>
  </si>
  <si>
    <t>IV.4.2</t>
  </si>
  <si>
    <t>Fourniture et pose de pièces spéciales et accessoires en fonte y compris massif de butée et toutes sujétions</t>
  </si>
  <si>
    <t>IV.4.2.1</t>
  </si>
  <si>
    <t>Té égal à bride DN 150/150/150</t>
  </si>
  <si>
    <t>IV.4.2.2</t>
  </si>
  <si>
    <t>Té à bride DN 150/80/150</t>
  </si>
  <si>
    <t>IV.4.2.3</t>
  </si>
  <si>
    <t>Té à bride DN 80/0/80</t>
  </si>
  <si>
    <t>IV.4.2.4</t>
  </si>
  <si>
    <t>Té à bride DN80/50/80</t>
  </si>
  <si>
    <t>IV.4.2.5</t>
  </si>
  <si>
    <t>Cone à bride DN 150/80</t>
  </si>
  <si>
    <t>IV.4.2.6</t>
  </si>
  <si>
    <t>Cone à bride DN 80/50</t>
  </si>
  <si>
    <t>IV.5</t>
  </si>
  <si>
    <t>Accessoires sur réseau: robinets vannes, ventouses et vidanges</t>
  </si>
  <si>
    <t>IV.5.1</t>
  </si>
  <si>
    <t>Fourniture et pose de robinets vannes DN 80 y compris bouche à clé, exécution du tab macle avec tube allonge, clé à béquille et tous les raccords nécessaires</t>
  </si>
  <si>
    <t>IV.5.2</t>
  </si>
  <si>
    <t>Fourniture et pose de robinets vannes DN 50 y compris bouche à clé, exécution du tab macle avec tube allonge, clé à béquille et tous les raccords nécessaires</t>
  </si>
  <si>
    <t>IV.5.3</t>
  </si>
  <si>
    <t>Fourniture et pose d'équipements de Vidange sur DN 80 ou 50 y compris la construction de regards en maçonnerie</t>
  </si>
  <si>
    <t>IV.5.4</t>
  </si>
  <si>
    <t>Fourniture et pose d'équipements de Ventouse sur DN 80 ou 50 y compris la construction de regards en maçonnerie</t>
  </si>
  <si>
    <t>Sous-Total IV</t>
  </si>
  <si>
    <t>V</t>
  </si>
  <si>
    <t>Ouvrages annexes et prestations diverses</t>
  </si>
  <si>
    <t>V.1</t>
  </si>
  <si>
    <t>Epreuves de débit de conduites et essai général du réseau.</t>
  </si>
  <si>
    <t>V.2</t>
  </si>
  <si>
    <t>Rinçage et désinfection du réseau.</t>
  </si>
  <si>
    <t>V.3</t>
  </si>
  <si>
    <t>Réhabilitation du complexe local technique/Magasin</t>
  </si>
  <si>
    <t>V.4</t>
  </si>
  <si>
    <t>Construction d'un local groupe</t>
  </si>
  <si>
    <t>V.5</t>
  </si>
  <si>
    <t>Construction d'un local gardien</t>
  </si>
  <si>
    <t>V.6</t>
  </si>
  <si>
    <t>Construction d'un local technique pour la station 2</t>
  </si>
  <si>
    <t>V.7</t>
  </si>
  <si>
    <t>Aménagement de terrain, fourniture et pose d'une clôture grillagé pour le station de pompage 2</t>
  </si>
  <si>
    <t>V.8</t>
  </si>
  <si>
    <t>Construction d'un local traitement avec toiture dalle pour le dispositif de dosage au pied du château d'eau</t>
  </si>
  <si>
    <t>V.9</t>
  </si>
  <si>
    <t xml:space="preserve">Réhabilitation des latrines </t>
  </si>
  <si>
    <t>V.10</t>
  </si>
  <si>
    <t xml:space="preserve">Aménagement de terrain, fourniture et construction d'un mur de clôture 25x25 en parpaing pour le champ de pompage </t>
  </si>
  <si>
    <t>pm</t>
  </si>
  <si>
    <t>V.11</t>
  </si>
  <si>
    <t>Construction de bornes fontaine à 3 robinets y compris l'ensemble de la tuyauterie, pièces de raccordements, compteur, vanne et robinetterie, massif en béton, puits perdu (cf. plan), prise en charge sur la conduite de distribution et toutes sujétions.</t>
  </si>
  <si>
    <t>V.12</t>
  </si>
  <si>
    <t>Réhabilitation de bornes fontaines et changements d'équipements de plomberie</t>
  </si>
  <si>
    <t>V.13</t>
  </si>
  <si>
    <t>Fourniture et pose de système d'éclairage solaire (lampe double cross 80w, 8m de hauteur) pour les bornes fontaines</t>
  </si>
  <si>
    <t>V.14</t>
  </si>
  <si>
    <t>Branchement particulier à moins de 50m y compris fourniture et pose de l'ensemble de la tuyauterie, pièces de raccordements, compteur, vanne et robinetterie, massif en béton, … prise en charge sur la conduite de distribution et toutes sujétions</t>
  </si>
  <si>
    <t>V.15</t>
  </si>
  <si>
    <t>Fourniture et pose de plaquette d'écriteau d'informations techniques au niveau du local technique (champ solaire et autre source d'énergie), de la tête de forage et du château d'eau</t>
  </si>
  <si>
    <t>V.16</t>
  </si>
  <si>
    <t xml:space="preserve">Formation et suivi des responsables d'exploitation </t>
  </si>
  <si>
    <t>Sous-Total V</t>
  </si>
  <si>
    <t>TOTAL GENERAL HTVA</t>
  </si>
  <si>
    <t>TVA (18%)</t>
  </si>
  <si>
    <t>TOTAL GENERAL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</si>
</sst>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name val="Calibri"/>
      <family val="2"/>
    </font>
    <font>
      <b/>
      <sz val="11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1" applyNumberFormat="1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64" fontId="2" fillId="0" borderId="5" xfId="1" applyNumberFormat="1" applyFont="1" applyBorder="1" applyAlignment="1">
      <alignment vertical="center"/>
    </xf>
    <xf numFmtId="164" fontId="2" fillId="0" borderId="6" xfId="1" applyNumberFormat="1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164" fontId="2" fillId="0" borderId="5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64" fontId="2" fillId="0" borderId="0" xfId="0" applyNumberFormat="1" applyFont="1"/>
    <xf numFmtId="165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4" fontId="3" fillId="0" borderId="2" xfId="1" applyNumberFormat="1" applyFont="1" applyBorder="1" applyAlignment="1">
      <alignment vertical="center" wrapText="1"/>
    </xf>
    <xf numFmtId="164" fontId="3" fillId="0" borderId="3" xfId="1" applyNumberFormat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45079-A3A5-4BF4-BAC7-0DBAAF0127ED}">
  <dimension ref="A1:H93"/>
  <sheetViews>
    <sheetView tabSelected="1" topLeftCell="A75" zoomScale="112" zoomScaleNormal="112" workbookViewId="0">
      <selection activeCell="B73" sqref="B73:F73"/>
    </sheetView>
  </sheetViews>
  <sheetFormatPr baseColWidth="10" defaultColWidth="11.44140625" defaultRowHeight="13.8" x14ac:dyDescent="0.25"/>
  <cols>
    <col min="1" max="1" width="8.44140625" style="1" customWidth="1"/>
    <col min="2" max="2" width="43" style="29" customWidth="1"/>
    <col min="3" max="3" width="14.33203125" style="1" customWidth="1"/>
    <col min="4" max="4" width="14.44140625" style="2" customWidth="1"/>
    <col min="5" max="5" width="16.77734375" style="3" customWidth="1"/>
    <col min="6" max="6" width="16" style="3" customWidth="1"/>
    <col min="7" max="7" width="16.88671875" style="4" bestFit="1" customWidth="1"/>
    <col min="8" max="16384" width="11.44140625" style="4"/>
  </cols>
  <sheetData>
    <row r="1" spans="1:8" ht="42.6" customHeight="1" x14ac:dyDescent="0.25">
      <c r="A1" s="49" t="s">
        <v>0</v>
      </c>
      <c r="B1" s="50"/>
      <c r="C1" s="50"/>
      <c r="D1" s="50"/>
      <c r="E1" s="50"/>
      <c r="F1" s="51"/>
    </row>
    <row r="2" spans="1:8" ht="17.399999999999999" thickBot="1" x14ac:dyDescent="0.3">
      <c r="A2" s="52" t="s">
        <v>1</v>
      </c>
      <c r="B2" s="53"/>
      <c r="C2" s="53"/>
      <c r="D2" s="53"/>
      <c r="E2" s="53"/>
      <c r="F2" s="54"/>
    </row>
    <row r="3" spans="1:8" s="24" customFormat="1" ht="31.8" customHeight="1" x14ac:dyDescent="0.25">
      <c r="A3" s="19" t="s">
        <v>2</v>
      </c>
      <c r="B3" s="25" t="s">
        <v>3</v>
      </c>
      <c r="C3" s="20" t="s">
        <v>4</v>
      </c>
      <c r="D3" s="21" t="s">
        <v>5</v>
      </c>
      <c r="E3" s="22" t="s">
        <v>6</v>
      </c>
      <c r="F3" s="23" t="s">
        <v>7</v>
      </c>
    </row>
    <row r="4" spans="1:8" ht="15.6" customHeight="1" x14ac:dyDescent="0.25">
      <c r="A4" s="6" t="s">
        <v>8</v>
      </c>
      <c r="B4" s="45" t="s">
        <v>9</v>
      </c>
      <c r="C4" s="45"/>
      <c r="D4" s="45"/>
      <c r="E4" s="45"/>
      <c r="F4" s="46"/>
    </row>
    <row r="5" spans="1:8" ht="69" x14ac:dyDescent="0.25">
      <c r="A5" s="6" t="s">
        <v>10</v>
      </c>
      <c r="B5" s="26" t="s">
        <v>11</v>
      </c>
      <c r="C5" s="7" t="s">
        <v>44</v>
      </c>
      <c r="D5" s="8">
        <v>1</v>
      </c>
      <c r="E5" s="9"/>
      <c r="F5" s="10">
        <f>D5*E5</f>
        <v>0</v>
      </c>
      <c r="H5" s="5"/>
    </row>
    <row r="6" spans="1:8" ht="27.6" x14ac:dyDescent="0.25">
      <c r="A6" s="6" t="s">
        <v>13</v>
      </c>
      <c r="B6" s="26" t="s">
        <v>14</v>
      </c>
      <c r="C6" s="7" t="s">
        <v>44</v>
      </c>
      <c r="D6" s="8">
        <v>1</v>
      </c>
      <c r="E6" s="9"/>
      <c r="F6" s="10">
        <f>D6*E6</f>
        <v>0</v>
      </c>
    </row>
    <row r="7" spans="1:8" ht="27.6" x14ac:dyDescent="0.25">
      <c r="A7" s="6" t="s">
        <v>15</v>
      </c>
      <c r="B7" s="26" t="s">
        <v>16</v>
      </c>
      <c r="C7" s="7" t="s">
        <v>44</v>
      </c>
      <c r="D7" s="8">
        <v>1</v>
      </c>
      <c r="E7" s="9"/>
      <c r="F7" s="10">
        <f>D7*E7</f>
        <v>0</v>
      </c>
      <c r="H7" s="5"/>
    </row>
    <row r="8" spans="1:8" x14ac:dyDescent="0.25">
      <c r="A8" s="30" t="s">
        <v>17</v>
      </c>
      <c r="B8" s="31"/>
      <c r="C8" s="31"/>
      <c r="D8" s="31"/>
      <c r="E8" s="31"/>
      <c r="F8" s="11">
        <f>SUM(F5:F7)</f>
        <v>0</v>
      </c>
    </row>
    <row r="9" spans="1:8" x14ac:dyDescent="0.25">
      <c r="A9" s="6" t="s">
        <v>18</v>
      </c>
      <c r="B9" s="45" t="s">
        <v>19</v>
      </c>
      <c r="C9" s="45"/>
      <c r="D9" s="45"/>
      <c r="E9" s="45"/>
      <c r="F9" s="46"/>
      <c r="H9" s="5"/>
    </row>
    <row r="10" spans="1:8" x14ac:dyDescent="0.25">
      <c r="A10" s="6" t="s">
        <v>20</v>
      </c>
      <c r="B10" s="45" t="s">
        <v>21</v>
      </c>
      <c r="C10" s="45"/>
      <c r="D10" s="45"/>
      <c r="E10" s="45"/>
      <c r="F10" s="46"/>
    </row>
    <row r="11" spans="1:8" ht="27.6" x14ac:dyDescent="0.25">
      <c r="A11" s="6" t="s">
        <v>22</v>
      </c>
      <c r="B11" s="26" t="s">
        <v>23</v>
      </c>
      <c r="C11" s="7" t="s">
        <v>44</v>
      </c>
      <c r="D11" s="8">
        <v>1</v>
      </c>
      <c r="E11" s="9"/>
      <c r="F11" s="10">
        <f t="shared" ref="F11:F15" si="0">D11*E11</f>
        <v>0</v>
      </c>
      <c r="H11" s="5"/>
    </row>
    <row r="12" spans="1:8" ht="41.4" x14ac:dyDescent="0.25">
      <c r="A12" s="6" t="s">
        <v>24</v>
      </c>
      <c r="B12" s="26" t="s">
        <v>25</v>
      </c>
      <c r="C12" s="7" t="s">
        <v>44</v>
      </c>
      <c r="D12" s="8">
        <v>1</v>
      </c>
      <c r="E12" s="9"/>
      <c r="F12" s="10">
        <f t="shared" si="0"/>
        <v>0</v>
      </c>
    </row>
    <row r="13" spans="1:8" ht="27.6" x14ac:dyDescent="0.25">
      <c r="A13" s="6" t="s">
        <v>26</v>
      </c>
      <c r="B13" s="26" t="s">
        <v>27</v>
      </c>
      <c r="C13" s="7" t="s">
        <v>44</v>
      </c>
      <c r="D13" s="8">
        <v>1</v>
      </c>
      <c r="E13" s="9"/>
      <c r="F13" s="10">
        <f t="shared" si="0"/>
        <v>0</v>
      </c>
      <c r="H13" s="5"/>
    </row>
    <row r="14" spans="1:8" ht="82.8" x14ac:dyDescent="0.25">
      <c r="A14" s="6" t="s">
        <v>28</v>
      </c>
      <c r="B14" s="26" t="s">
        <v>29</v>
      </c>
      <c r="C14" s="7" t="s">
        <v>44</v>
      </c>
      <c r="D14" s="8">
        <v>1</v>
      </c>
      <c r="E14" s="9"/>
      <c r="F14" s="10">
        <f t="shared" si="0"/>
        <v>0</v>
      </c>
    </row>
    <row r="15" spans="1:8" ht="41.4" x14ac:dyDescent="0.25">
      <c r="A15" s="6" t="s">
        <v>30</v>
      </c>
      <c r="B15" s="26" t="s">
        <v>31</v>
      </c>
      <c r="C15" s="7" t="s">
        <v>32</v>
      </c>
      <c r="D15" s="8">
        <v>1</v>
      </c>
      <c r="E15" s="9"/>
      <c r="F15" s="10">
        <f t="shared" si="0"/>
        <v>0</v>
      </c>
      <c r="H15" s="5"/>
    </row>
    <row r="16" spans="1:8" x14ac:dyDescent="0.25">
      <c r="A16" s="6" t="s">
        <v>33</v>
      </c>
      <c r="B16" s="38" t="s">
        <v>34</v>
      </c>
      <c r="C16" s="39"/>
      <c r="D16" s="39"/>
      <c r="E16" s="40"/>
      <c r="F16" s="10"/>
    </row>
    <row r="17" spans="1:8" ht="27.6" x14ac:dyDescent="0.25">
      <c r="A17" s="6" t="s">
        <v>35</v>
      </c>
      <c r="B17" s="26" t="s">
        <v>36</v>
      </c>
      <c r="C17" s="7" t="s">
        <v>37</v>
      </c>
      <c r="D17" s="8">
        <v>0</v>
      </c>
      <c r="E17" s="9"/>
      <c r="F17" s="10">
        <f>D17*E17</f>
        <v>0</v>
      </c>
      <c r="H17" s="5"/>
    </row>
    <row r="18" spans="1:8" ht="16.5" customHeight="1" x14ac:dyDescent="0.25">
      <c r="A18" s="6" t="s">
        <v>38</v>
      </c>
      <c r="B18" s="41" t="s">
        <v>39</v>
      </c>
      <c r="C18" s="41"/>
      <c r="D18" s="41"/>
      <c r="E18" s="41"/>
      <c r="F18" s="10"/>
    </row>
    <row r="19" spans="1:8" ht="18" customHeight="1" x14ac:dyDescent="0.25">
      <c r="A19" s="6" t="s">
        <v>40</v>
      </c>
      <c r="B19" s="27" t="s">
        <v>41</v>
      </c>
      <c r="C19" s="12"/>
      <c r="D19" s="8"/>
      <c r="E19" s="9"/>
      <c r="F19" s="10"/>
      <c r="H19" s="5"/>
    </row>
    <row r="20" spans="1:8" ht="82.8" x14ac:dyDescent="0.25">
      <c r="A20" s="6" t="s">
        <v>42</v>
      </c>
      <c r="B20" s="26" t="s">
        <v>43</v>
      </c>
      <c r="C20" s="7" t="s">
        <v>44</v>
      </c>
      <c r="D20" s="8">
        <v>0</v>
      </c>
      <c r="E20" s="9"/>
      <c r="F20" s="10">
        <f>D20*E20</f>
        <v>0</v>
      </c>
    </row>
    <row r="21" spans="1:8" ht="27.6" x14ac:dyDescent="0.25">
      <c r="A21" s="6"/>
      <c r="B21" s="26" t="s">
        <v>45</v>
      </c>
      <c r="C21" s="7" t="s">
        <v>32</v>
      </c>
      <c r="D21" s="8">
        <v>1</v>
      </c>
      <c r="E21" s="9"/>
      <c r="F21" s="10">
        <f>D21*E21</f>
        <v>0</v>
      </c>
    </row>
    <row r="22" spans="1:8" ht="41.4" x14ac:dyDescent="0.25">
      <c r="A22" s="6" t="s">
        <v>46</v>
      </c>
      <c r="B22" s="26" t="s">
        <v>47</v>
      </c>
      <c r="C22" s="7" t="s">
        <v>32</v>
      </c>
      <c r="D22" s="8">
        <v>0</v>
      </c>
      <c r="E22" s="9"/>
      <c r="F22" s="10">
        <f t="shared" ref="F22:F28" si="1">D22*E22</f>
        <v>0</v>
      </c>
      <c r="H22" s="5"/>
    </row>
    <row r="23" spans="1:8" ht="27.6" x14ac:dyDescent="0.25">
      <c r="A23" s="6" t="s">
        <v>48</v>
      </c>
      <c r="B23" s="26" t="s">
        <v>49</v>
      </c>
      <c r="C23" s="7" t="s">
        <v>44</v>
      </c>
      <c r="D23" s="8">
        <v>0</v>
      </c>
      <c r="E23" s="9"/>
      <c r="F23" s="10">
        <f t="shared" si="1"/>
        <v>0</v>
      </c>
    </row>
    <row r="24" spans="1:8" ht="27.6" x14ac:dyDescent="0.25">
      <c r="A24" s="6" t="s">
        <v>50</v>
      </c>
      <c r="B24" s="26" t="s">
        <v>51</v>
      </c>
      <c r="C24" s="7" t="s">
        <v>44</v>
      </c>
      <c r="D24" s="8">
        <v>0</v>
      </c>
      <c r="E24" s="9"/>
      <c r="F24" s="10">
        <f t="shared" si="1"/>
        <v>0</v>
      </c>
      <c r="H24" s="5"/>
    </row>
    <row r="25" spans="1:8" x14ac:dyDescent="0.25">
      <c r="A25" s="6" t="s">
        <v>52</v>
      </c>
      <c r="B25" s="26" t="s">
        <v>53</v>
      </c>
      <c r="C25" s="7" t="s">
        <v>44</v>
      </c>
      <c r="D25" s="8">
        <v>0</v>
      </c>
      <c r="E25" s="9"/>
      <c r="F25" s="10">
        <f t="shared" si="1"/>
        <v>0</v>
      </c>
    </row>
    <row r="26" spans="1:8" ht="27.6" x14ac:dyDescent="0.25">
      <c r="A26" s="6" t="s">
        <v>54</v>
      </c>
      <c r="B26" s="26" t="s">
        <v>55</v>
      </c>
      <c r="C26" s="7" t="s">
        <v>32</v>
      </c>
      <c r="D26" s="8">
        <v>0</v>
      </c>
      <c r="E26" s="9"/>
      <c r="F26" s="10">
        <f t="shared" si="1"/>
        <v>0</v>
      </c>
      <c r="H26" s="5"/>
    </row>
    <row r="27" spans="1:8" x14ac:dyDescent="0.25">
      <c r="A27" s="6" t="s">
        <v>56</v>
      </c>
      <c r="B27" s="26" t="s">
        <v>57</v>
      </c>
      <c r="C27" s="7" t="s">
        <v>12</v>
      </c>
      <c r="D27" s="8">
        <v>0</v>
      </c>
      <c r="E27" s="9"/>
      <c r="F27" s="10">
        <f t="shared" si="1"/>
        <v>0</v>
      </c>
    </row>
    <row r="28" spans="1:8" x14ac:dyDescent="0.25">
      <c r="A28" s="6" t="s">
        <v>58</v>
      </c>
      <c r="B28" s="26" t="s">
        <v>59</v>
      </c>
      <c r="C28" s="7" t="s">
        <v>44</v>
      </c>
      <c r="D28" s="8">
        <v>0</v>
      </c>
      <c r="E28" s="9"/>
      <c r="F28" s="10">
        <f t="shared" si="1"/>
        <v>0</v>
      </c>
      <c r="H28" s="5"/>
    </row>
    <row r="29" spans="1:8" x14ac:dyDescent="0.25">
      <c r="A29" s="16" t="s">
        <v>61</v>
      </c>
      <c r="B29" s="42" t="s">
        <v>62</v>
      </c>
      <c r="C29" s="43"/>
      <c r="D29" s="43"/>
      <c r="E29" s="44"/>
      <c r="F29" s="10"/>
      <c r="H29" s="5"/>
    </row>
    <row r="30" spans="1:8" ht="27.6" x14ac:dyDescent="0.25">
      <c r="A30" s="6" t="s">
        <v>63</v>
      </c>
      <c r="B30" s="26" t="s">
        <v>64</v>
      </c>
      <c r="C30" s="7" t="s">
        <v>65</v>
      </c>
      <c r="D30" s="8">
        <v>1</v>
      </c>
      <c r="E30" s="9"/>
      <c r="F30" s="10" t="s">
        <v>60</v>
      </c>
    </row>
    <row r="31" spans="1:8" x14ac:dyDescent="0.25">
      <c r="A31" s="30" t="s">
        <v>66</v>
      </c>
      <c r="B31" s="31"/>
      <c r="C31" s="31"/>
      <c r="D31" s="31"/>
      <c r="E31" s="31"/>
      <c r="F31" s="11">
        <f>SUM(F11:F30)</f>
        <v>0</v>
      </c>
      <c r="H31" s="5"/>
    </row>
    <row r="32" spans="1:8" x14ac:dyDescent="0.25">
      <c r="A32" s="6" t="s">
        <v>67</v>
      </c>
      <c r="B32" s="45" t="s">
        <v>68</v>
      </c>
      <c r="C32" s="45"/>
      <c r="D32" s="45"/>
      <c r="E32" s="45"/>
      <c r="F32" s="46"/>
    </row>
    <row r="33" spans="1:8" ht="27.6" x14ac:dyDescent="0.25">
      <c r="A33" s="6" t="s">
        <v>69</v>
      </c>
      <c r="B33" s="28" t="s">
        <v>70</v>
      </c>
      <c r="C33" s="13" t="s">
        <v>44</v>
      </c>
      <c r="D33" s="8">
        <v>1</v>
      </c>
      <c r="E33" s="14"/>
      <c r="F33" s="10">
        <f t="shared" ref="F33:F38" si="2">D33*E33</f>
        <v>0</v>
      </c>
      <c r="H33" s="5"/>
    </row>
    <row r="34" spans="1:8" ht="27.6" x14ac:dyDescent="0.25">
      <c r="A34" s="6" t="s">
        <v>71</v>
      </c>
      <c r="B34" s="28" t="s">
        <v>72</v>
      </c>
      <c r="C34" s="13" t="s">
        <v>44</v>
      </c>
      <c r="D34" s="8">
        <v>1</v>
      </c>
      <c r="E34" s="14"/>
      <c r="F34" s="10">
        <f t="shared" si="2"/>
        <v>0</v>
      </c>
    </row>
    <row r="35" spans="1:8" ht="96.6" x14ac:dyDescent="0.25">
      <c r="A35" s="6" t="s">
        <v>73</v>
      </c>
      <c r="B35" s="26" t="s">
        <v>74</v>
      </c>
      <c r="C35" s="7" t="s">
        <v>44</v>
      </c>
      <c r="D35" s="8">
        <v>1</v>
      </c>
      <c r="E35" s="14"/>
      <c r="F35" s="10">
        <f t="shared" si="2"/>
        <v>0</v>
      </c>
      <c r="H35" s="5"/>
    </row>
    <row r="36" spans="1:8" ht="55.2" x14ac:dyDescent="0.25">
      <c r="A36" s="6" t="s">
        <v>75</v>
      </c>
      <c r="B36" s="26" t="s">
        <v>76</v>
      </c>
      <c r="C36" s="7" t="s">
        <v>32</v>
      </c>
      <c r="D36" s="8">
        <v>1</v>
      </c>
      <c r="E36" s="9"/>
      <c r="F36" s="10">
        <f t="shared" si="2"/>
        <v>0</v>
      </c>
    </row>
    <row r="37" spans="1:8" ht="41.4" x14ac:dyDescent="0.25">
      <c r="A37" s="6" t="s">
        <v>77</v>
      </c>
      <c r="B37" s="26" t="s">
        <v>78</v>
      </c>
      <c r="C37" s="7" t="s">
        <v>44</v>
      </c>
      <c r="D37" s="8">
        <v>1</v>
      </c>
      <c r="E37" s="9"/>
      <c r="F37" s="10">
        <f t="shared" si="2"/>
        <v>0</v>
      </c>
      <c r="H37" s="5"/>
    </row>
    <row r="38" spans="1:8" ht="27.6" x14ac:dyDescent="0.25">
      <c r="A38" s="6" t="s">
        <v>79</v>
      </c>
      <c r="B38" s="26" t="s">
        <v>80</v>
      </c>
      <c r="C38" s="7" t="s">
        <v>32</v>
      </c>
      <c r="D38" s="8">
        <v>1</v>
      </c>
      <c r="E38" s="9"/>
      <c r="F38" s="10">
        <f t="shared" si="2"/>
        <v>0</v>
      </c>
    </row>
    <row r="39" spans="1:8" x14ac:dyDescent="0.25">
      <c r="A39" s="30" t="s">
        <v>81</v>
      </c>
      <c r="B39" s="31"/>
      <c r="C39" s="31"/>
      <c r="D39" s="31"/>
      <c r="E39" s="31"/>
      <c r="F39" s="11">
        <f>SUM(F33:F38)</f>
        <v>0</v>
      </c>
      <c r="H39" s="5"/>
    </row>
    <row r="40" spans="1:8" x14ac:dyDescent="0.25">
      <c r="A40" s="6" t="s">
        <v>82</v>
      </c>
      <c r="B40" s="45" t="s">
        <v>83</v>
      </c>
      <c r="C40" s="45"/>
      <c r="D40" s="45"/>
      <c r="E40" s="45"/>
      <c r="F40" s="46"/>
    </row>
    <row r="41" spans="1:8" ht="48" customHeight="1" x14ac:dyDescent="0.25">
      <c r="A41" s="6" t="s">
        <v>84</v>
      </c>
      <c r="B41" s="47" t="s">
        <v>85</v>
      </c>
      <c r="C41" s="47"/>
      <c r="D41" s="47"/>
      <c r="E41" s="47"/>
      <c r="F41" s="48"/>
      <c r="H41" s="5"/>
    </row>
    <row r="42" spans="1:8" x14ac:dyDescent="0.25">
      <c r="A42" s="6" t="s">
        <v>86</v>
      </c>
      <c r="B42" s="26" t="s">
        <v>87</v>
      </c>
      <c r="C42" s="7" t="s">
        <v>88</v>
      </c>
      <c r="D42" s="8">
        <f>310*0.4*1.2</f>
        <v>148.79999999999998</v>
      </c>
      <c r="E42" s="9"/>
      <c r="F42" s="10">
        <f t="shared" ref="F42:F71" si="3">D42*E42</f>
        <v>0</v>
      </c>
      <c r="G42" s="17"/>
      <c r="H42" s="17"/>
    </row>
    <row r="43" spans="1:8" x14ac:dyDescent="0.25">
      <c r="A43" s="6" t="s">
        <v>89</v>
      </c>
      <c r="B43" s="26" t="s">
        <v>90</v>
      </c>
      <c r="C43" s="7" t="s">
        <v>37</v>
      </c>
      <c r="D43" s="8">
        <f>340*0.4*1</f>
        <v>136</v>
      </c>
      <c r="E43" s="9"/>
      <c r="F43" s="10">
        <f t="shared" si="3"/>
        <v>0</v>
      </c>
      <c r="G43" s="17"/>
      <c r="H43" s="17"/>
    </row>
    <row r="44" spans="1:8" x14ac:dyDescent="0.25">
      <c r="A44" s="6" t="s">
        <v>91</v>
      </c>
      <c r="B44" s="26" t="s">
        <v>92</v>
      </c>
      <c r="C44" s="7" t="s">
        <v>37</v>
      </c>
      <c r="D44" s="8">
        <f>1790*0.4*0.8</f>
        <v>572.80000000000007</v>
      </c>
      <c r="E44" s="9"/>
      <c r="F44" s="10">
        <f t="shared" si="3"/>
        <v>0</v>
      </c>
      <c r="G44" s="17"/>
      <c r="H44" s="17"/>
    </row>
    <row r="45" spans="1:8" x14ac:dyDescent="0.25">
      <c r="A45" s="6" t="s">
        <v>93</v>
      </c>
      <c r="B45" s="26" t="s">
        <v>94</v>
      </c>
      <c r="C45" s="7" t="s">
        <v>37</v>
      </c>
      <c r="D45" s="8">
        <f>1960*0.4*0.8</f>
        <v>627.20000000000005</v>
      </c>
      <c r="E45" s="9"/>
      <c r="F45" s="10">
        <f t="shared" si="3"/>
        <v>0</v>
      </c>
      <c r="G45" s="17"/>
      <c r="H45" s="17"/>
    </row>
    <row r="46" spans="1:8" ht="27.6" x14ac:dyDescent="0.25">
      <c r="A46" s="6" t="s">
        <v>95</v>
      </c>
      <c r="B46" s="26" t="s">
        <v>96</v>
      </c>
      <c r="C46" s="7" t="s">
        <v>37</v>
      </c>
      <c r="D46" s="8">
        <v>200</v>
      </c>
      <c r="E46" s="9"/>
      <c r="F46" s="10">
        <f t="shared" si="3"/>
        <v>0</v>
      </c>
      <c r="H46" s="5"/>
    </row>
    <row r="47" spans="1:8" ht="27.6" x14ac:dyDescent="0.25">
      <c r="A47" s="6" t="s">
        <v>97</v>
      </c>
      <c r="B47" s="26" t="s">
        <v>98</v>
      </c>
      <c r="C47" s="7" t="s">
        <v>32</v>
      </c>
      <c r="D47" s="8">
        <v>70</v>
      </c>
      <c r="E47" s="9"/>
      <c r="F47" s="10">
        <f t="shared" si="3"/>
        <v>0</v>
      </c>
    </row>
    <row r="48" spans="1:8" ht="48" customHeight="1" x14ac:dyDescent="0.25">
      <c r="A48" s="6" t="s">
        <v>99</v>
      </c>
      <c r="B48" s="47" t="s">
        <v>100</v>
      </c>
      <c r="C48" s="47"/>
      <c r="D48" s="47"/>
      <c r="E48" s="47"/>
      <c r="F48" s="48"/>
      <c r="H48" s="5"/>
    </row>
    <row r="49" spans="1:8" x14ac:dyDescent="0.25">
      <c r="A49" s="6" t="s">
        <v>101</v>
      </c>
      <c r="B49" s="26" t="s">
        <v>87</v>
      </c>
      <c r="C49" s="7" t="s">
        <v>37</v>
      </c>
      <c r="D49" s="8">
        <v>310</v>
      </c>
      <c r="E49" s="9"/>
      <c r="F49" s="10">
        <f t="shared" ref="F49:F52" si="4">D49*E49</f>
        <v>0</v>
      </c>
    </row>
    <row r="50" spans="1:8" x14ac:dyDescent="0.25">
      <c r="A50" s="6" t="s">
        <v>102</v>
      </c>
      <c r="B50" s="26" t="s">
        <v>90</v>
      </c>
      <c r="C50" s="7" t="s">
        <v>37</v>
      </c>
      <c r="D50" s="8">
        <v>340</v>
      </c>
      <c r="E50" s="9"/>
      <c r="F50" s="10">
        <f t="shared" si="4"/>
        <v>0</v>
      </c>
    </row>
    <row r="51" spans="1:8" x14ac:dyDescent="0.25">
      <c r="A51" s="6" t="s">
        <v>103</v>
      </c>
      <c r="B51" s="26" t="s">
        <v>92</v>
      </c>
      <c r="C51" s="7" t="s">
        <v>37</v>
      </c>
      <c r="D51" s="8">
        <v>1790</v>
      </c>
      <c r="E51" s="9"/>
      <c r="F51" s="10">
        <f t="shared" si="4"/>
        <v>0</v>
      </c>
      <c r="H51" s="5"/>
    </row>
    <row r="52" spans="1:8" x14ac:dyDescent="0.25">
      <c r="A52" s="6" t="s">
        <v>104</v>
      </c>
      <c r="B52" s="26" t="s">
        <v>94</v>
      </c>
      <c r="C52" s="7" t="s">
        <v>37</v>
      </c>
      <c r="D52" s="8">
        <v>1960</v>
      </c>
      <c r="E52" s="9"/>
      <c r="F52" s="10">
        <f t="shared" si="4"/>
        <v>0</v>
      </c>
    </row>
    <row r="53" spans="1:8" ht="48" customHeight="1" x14ac:dyDescent="0.25">
      <c r="A53" s="6" t="s">
        <v>105</v>
      </c>
      <c r="B53" s="47" t="s">
        <v>106</v>
      </c>
      <c r="C53" s="47"/>
      <c r="D53" s="47"/>
      <c r="E53" s="47"/>
      <c r="F53" s="48"/>
      <c r="H53" s="5"/>
    </row>
    <row r="54" spans="1:8" x14ac:dyDescent="0.25">
      <c r="A54" s="6" t="s">
        <v>107</v>
      </c>
      <c r="B54" s="26" t="s">
        <v>87</v>
      </c>
      <c r="C54" s="7" t="s">
        <v>37</v>
      </c>
      <c r="D54" s="8">
        <v>310</v>
      </c>
      <c r="E54" s="9"/>
      <c r="F54" s="10">
        <f t="shared" ref="F54:F57" si="5">D54*E54</f>
        <v>0</v>
      </c>
      <c r="H54" s="17"/>
    </row>
    <row r="55" spans="1:8" x14ac:dyDescent="0.25">
      <c r="A55" s="6" t="s">
        <v>108</v>
      </c>
      <c r="B55" s="26" t="s">
        <v>90</v>
      </c>
      <c r="C55" s="7" t="s">
        <v>37</v>
      </c>
      <c r="D55" s="8">
        <v>340</v>
      </c>
      <c r="E55" s="9"/>
      <c r="F55" s="10">
        <f t="shared" si="5"/>
        <v>0</v>
      </c>
      <c r="H55" s="17"/>
    </row>
    <row r="56" spans="1:8" x14ac:dyDescent="0.25">
      <c r="A56" s="6" t="s">
        <v>109</v>
      </c>
      <c r="B56" s="26" t="s">
        <v>92</v>
      </c>
      <c r="C56" s="7" t="s">
        <v>37</v>
      </c>
      <c r="D56" s="8">
        <v>1790</v>
      </c>
      <c r="E56" s="9"/>
      <c r="F56" s="10">
        <f t="shared" si="5"/>
        <v>0</v>
      </c>
      <c r="H56" s="17"/>
    </row>
    <row r="57" spans="1:8" x14ac:dyDescent="0.25">
      <c r="A57" s="6" t="s">
        <v>110</v>
      </c>
      <c r="B57" s="26" t="s">
        <v>94</v>
      </c>
      <c r="C57" s="7" t="s">
        <v>37</v>
      </c>
      <c r="D57" s="8">
        <v>1960</v>
      </c>
      <c r="E57" s="9"/>
      <c r="F57" s="10">
        <f t="shared" si="5"/>
        <v>0</v>
      </c>
      <c r="H57" s="17"/>
    </row>
    <row r="58" spans="1:8" ht="33" customHeight="1" x14ac:dyDescent="0.25">
      <c r="A58" s="6" t="s">
        <v>111</v>
      </c>
      <c r="B58" s="34" t="s">
        <v>112</v>
      </c>
      <c r="C58" s="34"/>
      <c r="D58" s="34"/>
      <c r="E58" s="34"/>
      <c r="F58" s="10">
        <f t="shared" si="3"/>
        <v>0</v>
      </c>
      <c r="H58" s="5"/>
    </row>
    <row r="59" spans="1:8" ht="27.6" x14ac:dyDescent="0.25">
      <c r="A59" s="6" t="s">
        <v>113</v>
      </c>
      <c r="B59" s="26" t="s">
        <v>114</v>
      </c>
      <c r="C59" s="7" t="s">
        <v>32</v>
      </c>
      <c r="D59" s="8">
        <v>10</v>
      </c>
      <c r="E59" s="9"/>
      <c r="F59" s="10" t="s">
        <v>60</v>
      </c>
    </row>
    <row r="60" spans="1:8" ht="28.5" customHeight="1" x14ac:dyDescent="0.25">
      <c r="A60" s="6" t="s">
        <v>115</v>
      </c>
      <c r="B60" s="34" t="s">
        <v>116</v>
      </c>
      <c r="C60" s="34"/>
      <c r="D60" s="34"/>
      <c r="E60" s="34"/>
      <c r="F60" s="10"/>
      <c r="H60" s="5"/>
    </row>
    <row r="61" spans="1:8" ht="28.5" customHeight="1" x14ac:dyDescent="0.25">
      <c r="A61" s="6" t="s">
        <v>117</v>
      </c>
      <c r="B61" s="26" t="s">
        <v>118</v>
      </c>
      <c r="C61" s="7" t="s">
        <v>32</v>
      </c>
      <c r="D61" s="8">
        <v>2</v>
      </c>
      <c r="E61" s="9"/>
      <c r="F61" s="10">
        <f>D61*E61</f>
        <v>0</v>
      </c>
    </row>
    <row r="62" spans="1:8" ht="28.5" customHeight="1" x14ac:dyDescent="0.25">
      <c r="A62" s="6" t="s">
        <v>119</v>
      </c>
      <c r="B62" s="26" t="s">
        <v>120</v>
      </c>
      <c r="C62" s="7" t="s">
        <v>32</v>
      </c>
      <c r="D62" s="8">
        <v>2</v>
      </c>
      <c r="E62" s="9"/>
      <c r="F62" s="10">
        <f t="shared" ref="F62:F66" si="6">D62*E62</f>
        <v>0</v>
      </c>
    </row>
    <row r="63" spans="1:8" ht="28.5" customHeight="1" x14ac:dyDescent="0.25">
      <c r="A63" s="6" t="s">
        <v>121</v>
      </c>
      <c r="B63" s="26" t="s">
        <v>122</v>
      </c>
      <c r="C63" s="7" t="s">
        <v>32</v>
      </c>
      <c r="D63" s="8">
        <v>2</v>
      </c>
      <c r="E63" s="9"/>
      <c r="F63" s="10">
        <f t="shared" si="6"/>
        <v>0</v>
      </c>
    </row>
    <row r="64" spans="1:8" ht="28.5" customHeight="1" x14ac:dyDescent="0.25">
      <c r="A64" s="6" t="s">
        <v>123</v>
      </c>
      <c r="B64" s="26" t="s">
        <v>124</v>
      </c>
      <c r="C64" s="7" t="s">
        <v>32</v>
      </c>
      <c r="D64" s="8">
        <v>2</v>
      </c>
      <c r="E64" s="9"/>
      <c r="F64" s="10">
        <f t="shared" si="6"/>
        <v>0</v>
      </c>
    </row>
    <row r="65" spans="1:8" ht="28.5" customHeight="1" x14ac:dyDescent="0.25">
      <c r="A65" s="6" t="s">
        <v>125</v>
      </c>
      <c r="B65" s="26" t="s">
        <v>126</v>
      </c>
      <c r="C65" s="7"/>
      <c r="D65" s="8">
        <v>3</v>
      </c>
      <c r="E65" s="9"/>
      <c r="F65" s="10">
        <f t="shared" si="6"/>
        <v>0</v>
      </c>
      <c r="H65" s="5"/>
    </row>
    <row r="66" spans="1:8" ht="28.5" customHeight="1" x14ac:dyDescent="0.25">
      <c r="A66" s="6" t="s">
        <v>127</v>
      </c>
      <c r="B66" s="26" t="s">
        <v>128</v>
      </c>
      <c r="C66" s="7" t="s">
        <v>32</v>
      </c>
      <c r="D66" s="8">
        <v>4</v>
      </c>
      <c r="E66" s="9"/>
      <c r="F66" s="10">
        <f t="shared" si="6"/>
        <v>0</v>
      </c>
      <c r="H66" s="5"/>
    </row>
    <row r="67" spans="1:8" x14ac:dyDescent="0.25">
      <c r="A67" s="6" t="s">
        <v>129</v>
      </c>
      <c r="B67" s="31" t="s">
        <v>130</v>
      </c>
      <c r="C67" s="31"/>
      <c r="D67" s="31"/>
      <c r="E67" s="31"/>
      <c r="F67" s="10">
        <f t="shared" si="3"/>
        <v>0</v>
      </c>
    </row>
    <row r="68" spans="1:8" ht="55.2" x14ac:dyDescent="0.25">
      <c r="A68" s="6" t="s">
        <v>131</v>
      </c>
      <c r="B68" s="26" t="s">
        <v>132</v>
      </c>
      <c r="C68" s="7" t="s">
        <v>32</v>
      </c>
      <c r="D68" s="8">
        <v>2</v>
      </c>
      <c r="E68" s="9"/>
      <c r="F68" s="10">
        <f t="shared" si="3"/>
        <v>0</v>
      </c>
    </row>
    <row r="69" spans="1:8" ht="55.2" x14ac:dyDescent="0.25">
      <c r="A69" s="6" t="s">
        <v>133</v>
      </c>
      <c r="B69" s="26" t="s">
        <v>134</v>
      </c>
      <c r="C69" s="7" t="s">
        <v>32</v>
      </c>
      <c r="D69" s="8">
        <v>6</v>
      </c>
      <c r="E69" s="9"/>
      <c r="F69" s="10">
        <f t="shared" si="3"/>
        <v>0</v>
      </c>
      <c r="H69" s="5"/>
    </row>
    <row r="70" spans="1:8" ht="41.4" x14ac:dyDescent="0.25">
      <c r="A70" s="6" t="s">
        <v>135</v>
      </c>
      <c r="B70" s="26" t="s">
        <v>136</v>
      </c>
      <c r="C70" s="7" t="s">
        <v>32</v>
      </c>
      <c r="D70" s="8">
        <v>1</v>
      </c>
      <c r="E70" s="9"/>
      <c r="F70" s="10">
        <f t="shared" si="3"/>
        <v>0</v>
      </c>
    </row>
    <row r="71" spans="1:8" ht="41.4" x14ac:dyDescent="0.25">
      <c r="A71" s="6" t="s">
        <v>137</v>
      </c>
      <c r="B71" s="26" t="s">
        <v>138</v>
      </c>
      <c r="C71" s="7" t="s">
        <v>32</v>
      </c>
      <c r="D71" s="8">
        <v>1</v>
      </c>
      <c r="E71" s="9"/>
      <c r="F71" s="10">
        <f t="shared" si="3"/>
        <v>0</v>
      </c>
      <c r="H71" s="5"/>
    </row>
    <row r="72" spans="1:8" x14ac:dyDescent="0.25">
      <c r="A72" s="30" t="s">
        <v>139</v>
      </c>
      <c r="B72" s="31"/>
      <c r="C72" s="31"/>
      <c r="D72" s="31"/>
      <c r="E72" s="31"/>
      <c r="F72" s="11">
        <f>SUM(F42:F71)</f>
        <v>0</v>
      </c>
      <c r="H72" s="5"/>
    </row>
    <row r="73" spans="1:8" ht="30" customHeight="1" x14ac:dyDescent="0.25">
      <c r="A73" s="6" t="s">
        <v>140</v>
      </c>
      <c r="B73" s="35" t="s">
        <v>141</v>
      </c>
      <c r="C73" s="36"/>
      <c r="D73" s="36"/>
      <c r="E73" s="36"/>
      <c r="F73" s="37"/>
    </row>
    <row r="74" spans="1:8" ht="27.6" x14ac:dyDescent="0.25">
      <c r="A74" s="6" t="s">
        <v>142</v>
      </c>
      <c r="B74" s="26" t="s">
        <v>143</v>
      </c>
      <c r="C74" s="7" t="s">
        <v>37</v>
      </c>
      <c r="D74" s="8">
        <v>6330</v>
      </c>
      <c r="E74" s="9"/>
      <c r="F74" s="10">
        <f t="shared" ref="F74:F89" si="7">D74*E74</f>
        <v>0</v>
      </c>
      <c r="H74" s="5"/>
    </row>
    <row r="75" spans="1:8" x14ac:dyDescent="0.25">
      <c r="A75" s="6" t="s">
        <v>144</v>
      </c>
      <c r="B75" s="26" t="s">
        <v>145</v>
      </c>
      <c r="C75" s="7" t="s">
        <v>37</v>
      </c>
      <c r="D75" s="8">
        <f>D74</f>
        <v>6330</v>
      </c>
      <c r="E75" s="9"/>
      <c r="F75" s="10">
        <f t="shared" si="7"/>
        <v>0</v>
      </c>
    </row>
    <row r="76" spans="1:8" x14ac:dyDescent="0.25">
      <c r="A76" s="6" t="s">
        <v>146</v>
      </c>
      <c r="B76" s="26" t="s">
        <v>147</v>
      </c>
      <c r="C76" s="7" t="s">
        <v>44</v>
      </c>
      <c r="D76" s="8">
        <v>1</v>
      </c>
      <c r="E76" s="9"/>
      <c r="F76" s="10">
        <f t="shared" si="7"/>
        <v>0</v>
      </c>
      <c r="H76" s="5"/>
    </row>
    <row r="77" spans="1:8" x14ac:dyDescent="0.25">
      <c r="A77" s="6" t="s">
        <v>148</v>
      </c>
      <c r="B77" s="26" t="s">
        <v>149</v>
      </c>
      <c r="C77" s="7" t="s">
        <v>44</v>
      </c>
      <c r="D77" s="8">
        <v>0</v>
      </c>
      <c r="E77" s="9"/>
      <c r="F77" s="10">
        <f t="shared" si="7"/>
        <v>0</v>
      </c>
    </row>
    <row r="78" spans="1:8" x14ac:dyDescent="0.25">
      <c r="A78" s="6" t="s">
        <v>150</v>
      </c>
      <c r="B78" s="26" t="s">
        <v>151</v>
      </c>
      <c r="C78" s="7" t="s">
        <v>44</v>
      </c>
      <c r="D78" s="8">
        <v>0</v>
      </c>
      <c r="E78" s="9"/>
      <c r="F78" s="10">
        <f t="shared" si="7"/>
        <v>0</v>
      </c>
      <c r="H78" s="5"/>
    </row>
    <row r="79" spans="1:8" x14ac:dyDescent="0.25">
      <c r="A79" s="6" t="s">
        <v>152</v>
      </c>
      <c r="B79" s="26" t="s">
        <v>153</v>
      </c>
      <c r="C79" s="7" t="s">
        <v>44</v>
      </c>
      <c r="D79" s="8">
        <v>0</v>
      </c>
      <c r="E79" s="9"/>
      <c r="F79" s="10">
        <f t="shared" si="7"/>
        <v>0</v>
      </c>
      <c r="H79" s="5"/>
    </row>
    <row r="80" spans="1:8" ht="27.6" x14ac:dyDescent="0.25">
      <c r="A80" s="6" t="s">
        <v>154</v>
      </c>
      <c r="B80" s="26" t="s">
        <v>155</v>
      </c>
      <c r="C80" s="7" t="s">
        <v>44</v>
      </c>
      <c r="D80" s="8">
        <v>0</v>
      </c>
      <c r="E80" s="9"/>
      <c r="F80" s="10">
        <f t="shared" si="7"/>
        <v>0</v>
      </c>
      <c r="H80" s="5"/>
    </row>
    <row r="81" spans="1:8" ht="41.4" x14ac:dyDescent="0.25">
      <c r="A81" s="6" t="s">
        <v>156</v>
      </c>
      <c r="B81" s="26" t="s">
        <v>157</v>
      </c>
      <c r="C81" s="7" t="s">
        <v>44</v>
      </c>
      <c r="D81" s="8">
        <v>1</v>
      </c>
      <c r="E81" s="9"/>
      <c r="F81" s="10">
        <f t="shared" si="7"/>
        <v>0</v>
      </c>
    </row>
    <row r="82" spans="1:8" ht="20.399999999999999" customHeight="1" x14ac:dyDescent="0.25">
      <c r="A82" s="6" t="s">
        <v>158</v>
      </c>
      <c r="B82" s="26" t="s">
        <v>159</v>
      </c>
      <c r="C82" s="7" t="s">
        <v>44</v>
      </c>
      <c r="D82" s="8">
        <v>1</v>
      </c>
      <c r="E82" s="9"/>
      <c r="F82" s="10">
        <f t="shared" si="7"/>
        <v>0</v>
      </c>
      <c r="H82" s="5"/>
    </row>
    <row r="83" spans="1:8" ht="41.4" x14ac:dyDescent="0.25">
      <c r="A83" s="6" t="s">
        <v>160</v>
      </c>
      <c r="B83" s="26" t="s">
        <v>161</v>
      </c>
      <c r="C83" s="7" t="s">
        <v>44</v>
      </c>
      <c r="D83" s="8">
        <v>1</v>
      </c>
      <c r="E83" s="9"/>
      <c r="F83" s="10" t="s">
        <v>162</v>
      </c>
    </row>
    <row r="84" spans="1:8" ht="82.8" x14ac:dyDescent="0.25">
      <c r="A84" s="6" t="s">
        <v>163</v>
      </c>
      <c r="B84" s="26" t="s">
        <v>164</v>
      </c>
      <c r="C84" s="7" t="s">
        <v>32</v>
      </c>
      <c r="D84" s="8">
        <v>6</v>
      </c>
      <c r="E84" s="9"/>
      <c r="F84" s="10">
        <f t="shared" si="7"/>
        <v>0</v>
      </c>
      <c r="H84" s="5"/>
    </row>
    <row r="85" spans="1:8" ht="27.6" x14ac:dyDescent="0.25">
      <c r="A85" s="6" t="s">
        <v>165</v>
      </c>
      <c r="B85" s="26" t="s">
        <v>166</v>
      </c>
      <c r="C85" s="7" t="s">
        <v>32</v>
      </c>
      <c r="D85" s="8">
        <v>6</v>
      </c>
      <c r="E85" s="9"/>
      <c r="F85" s="10">
        <f t="shared" si="7"/>
        <v>0</v>
      </c>
      <c r="H85" s="5"/>
    </row>
    <row r="86" spans="1:8" ht="41.4" x14ac:dyDescent="0.25">
      <c r="A86" s="6" t="s">
        <v>167</v>
      </c>
      <c r="B86" s="26" t="s">
        <v>168</v>
      </c>
      <c r="C86" s="7" t="s">
        <v>32</v>
      </c>
      <c r="D86" s="8">
        <v>13</v>
      </c>
      <c r="E86" s="9"/>
      <c r="F86" s="10">
        <f t="shared" si="7"/>
        <v>0</v>
      </c>
    </row>
    <row r="87" spans="1:8" ht="69" x14ac:dyDescent="0.25">
      <c r="A87" s="6" t="s">
        <v>169</v>
      </c>
      <c r="B87" s="26" t="s">
        <v>170</v>
      </c>
      <c r="C87" s="7" t="s">
        <v>32</v>
      </c>
      <c r="D87" s="8">
        <v>50</v>
      </c>
      <c r="E87" s="9"/>
      <c r="F87" s="10">
        <f t="shared" si="7"/>
        <v>0</v>
      </c>
      <c r="H87" s="5"/>
    </row>
    <row r="88" spans="1:8" ht="55.2" x14ac:dyDescent="0.25">
      <c r="A88" s="6" t="s">
        <v>171</v>
      </c>
      <c r="B88" s="26" t="s">
        <v>172</v>
      </c>
      <c r="C88" s="7" t="s">
        <v>32</v>
      </c>
      <c r="D88" s="8">
        <v>1</v>
      </c>
      <c r="E88" s="9"/>
      <c r="F88" s="10">
        <f t="shared" si="7"/>
        <v>0</v>
      </c>
    </row>
    <row r="89" spans="1:8" x14ac:dyDescent="0.25">
      <c r="A89" s="6" t="s">
        <v>173</v>
      </c>
      <c r="B89" s="26" t="s">
        <v>174</v>
      </c>
      <c r="C89" s="7" t="s">
        <v>12</v>
      </c>
      <c r="D89" s="8">
        <v>1</v>
      </c>
      <c r="E89" s="9"/>
      <c r="F89" s="10">
        <f t="shared" si="7"/>
        <v>0</v>
      </c>
      <c r="H89" s="5"/>
    </row>
    <row r="90" spans="1:8" x14ac:dyDescent="0.25">
      <c r="A90" s="30" t="s">
        <v>175</v>
      </c>
      <c r="B90" s="31"/>
      <c r="C90" s="31"/>
      <c r="D90" s="31"/>
      <c r="E90" s="31"/>
      <c r="F90" s="11">
        <f>SUM(F74:F89)</f>
        <v>0</v>
      </c>
    </row>
    <row r="91" spans="1:8" x14ac:dyDescent="0.25">
      <c r="A91" s="30" t="s">
        <v>176</v>
      </c>
      <c r="B91" s="31"/>
      <c r="C91" s="31"/>
      <c r="D91" s="31"/>
      <c r="E91" s="31"/>
      <c r="F91" s="11">
        <f>F90+F72+F39+F31+F8</f>
        <v>0</v>
      </c>
      <c r="G91" s="17"/>
      <c r="H91" s="5"/>
    </row>
    <row r="92" spans="1:8" x14ac:dyDescent="0.25">
      <c r="A92" s="30" t="s">
        <v>177</v>
      </c>
      <c r="B92" s="31"/>
      <c r="C92" s="31"/>
      <c r="D92" s="31"/>
      <c r="E92" s="31"/>
      <c r="F92" s="11">
        <f>F91*0.18</f>
        <v>0</v>
      </c>
      <c r="G92" s="18"/>
    </row>
    <row r="93" spans="1:8" ht="14.4" thickBot="1" x14ac:dyDescent="0.3">
      <c r="A93" s="32" t="s">
        <v>178</v>
      </c>
      <c r="B93" s="33"/>
      <c r="C93" s="33"/>
      <c r="D93" s="33"/>
      <c r="E93" s="33"/>
      <c r="F93" s="15">
        <f>F92+F91</f>
        <v>0</v>
      </c>
      <c r="G93" s="17"/>
      <c r="H93" s="5"/>
    </row>
  </sheetData>
  <mergeCells count="25">
    <mergeCell ref="B10:F10"/>
    <mergeCell ref="A1:F1"/>
    <mergeCell ref="A2:F2"/>
    <mergeCell ref="B4:F4"/>
    <mergeCell ref="A8:E8"/>
    <mergeCell ref="B9:F9"/>
    <mergeCell ref="B58:E58"/>
    <mergeCell ref="B16:E16"/>
    <mergeCell ref="B18:E18"/>
    <mergeCell ref="B29:E29"/>
    <mergeCell ref="A31:E31"/>
    <mergeCell ref="B32:F32"/>
    <mergeCell ref="A39:E39"/>
    <mergeCell ref="B40:F40"/>
    <mergeCell ref="B41:F41"/>
    <mergeCell ref="B48:F48"/>
    <mergeCell ref="B53:F53"/>
    <mergeCell ref="A92:E92"/>
    <mergeCell ref="A93:E93"/>
    <mergeCell ref="B60:E60"/>
    <mergeCell ref="B67:E67"/>
    <mergeCell ref="A72:E72"/>
    <mergeCell ref="B73:F73"/>
    <mergeCell ref="A90:E90"/>
    <mergeCell ref="A91:E9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/>
    </e2b781e9cad840cd89b90f5a7e989839>
    <lcf76f155ced4ddcb4097134ff3c332f xmlns="017ef222-b715-482d-b25e-e029bead7086">
      <Terms xmlns="http://schemas.microsoft.com/office/infopath/2007/PartnerControls"/>
    </lcf76f155ced4ddcb4097134ff3c332f>
    <TaxCatchAll xmlns="1c89b6ff-5735-4b3c-9dca-50e80957a65b">
      <Value>2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BFA</TermName>
          <TermId xmlns="http://schemas.microsoft.com/office/infopath/2007/PartnerControls">5c109890-987f-4e01-800e-8d3dbccbd13c</TermId>
        </TermInfo>
      </Terms>
    </jcd7455606374210a964e5d7a999097a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/>
    </l9d65098618b4a8fbbe87718e7187e6b>
    <_dlc_DocId xmlns="508ba6eb-9e09-4fd5-92f2-2d9921329f2d">BFAENABEL-680963957-148652</_dlc_DocId>
    <_dlc_DocIdUrl xmlns="508ba6eb-9e09-4fd5-92f2-2d9921329f2d">
      <Url>https://enabelbe.sharepoint.com/sites/BFA/_layouts/15/DocIdRedir.aspx?ID=BFAENABEL-680963957-148652</Url>
      <Description>BFAENABEL-680963957-148652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30" ma:contentTypeDescription="" ma:contentTypeScope="" ma:versionID="5cb1f0a472ce065eb58514e7f75185e3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09118cccbf28464a601651fc606f7011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  <xsd:element ref="ns5:MediaServiceSearchProperties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2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0575AE2-003B-4D5E-9979-06146ACBF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803465-FDBA-40E7-82F0-EEB6B67667D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4a9c00f-d9e3-4eb9-aad3-f69239d17d9c"/>
    <ds:schemaRef ds:uri="017ef222-b715-482d-b25e-e029bead7086"/>
    <ds:schemaRef ds:uri="1c89b6ff-5735-4b3c-9dca-50e80957a65b"/>
    <ds:schemaRef ds:uri="508ba6eb-9e09-4fd5-92f2-2d9921329f2d"/>
  </ds:schemaRefs>
</ds:datastoreItem>
</file>

<file path=customXml/itemProps3.xml><?xml version="1.0" encoding="utf-8"?>
<ds:datastoreItem xmlns:ds="http://schemas.openxmlformats.org/officeDocument/2006/customXml" ds:itemID="{4CE93CD7-071F-42F8-9D48-421CB7BCFF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017ef222-b715-482d-b25e-e029bead7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374CEB9-18F3-4D88-A7A7-A4EAFC03033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DQE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KONVOLBO, Synthia</cp:lastModifiedBy>
  <cp:revision/>
  <dcterms:created xsi:type="dcterms:W3CDTF">2020-09-02T17:24:36Z</dcterms:created>
  <dcterms:modified xsi:type="dcterms:W3CDTF">2026-07-06T15:01:34Z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0x01010084FDA68FEA25C847A6128BBA7C1A6EC100DB6DE8DA9F5B134CB8F62B604C7D5447</vt:lpwstr>
  </property>
  <property fmtid="{D5CDD505-2E9C-101B-9397-08002B2CF9AE}" pid="3" name="Document_Language">
    <vt:lpwstr>2;#FR|e5b11214-e6fc-4287-b1cb-b050c041462c</vt:lpwstr>
  </property>
  <property fmtid="{D5CDD505-2E9C-101B-9397-08002B2CF9AE}" pid="4" name="Country">
    <vt:lpwstr>1;#BFA|5c109890-987f-4e01-800e-8d3dbccbd13c</vt:lpwstr>
  </property>
  <property fmtid="{D5CDD505-2E9C-101B-9397-08002B2CF9AE}" pid="5" name="_dlc_DocIdItemGuid">
    <vt:lpwstr>30b583c7-2aa1-44d8-bfcb-1762a7ff82eb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/>
  </property>
  <property fmtid="{D5CDD505-2E9C-101B-9397-08002B2CF9AE}" pid="10" name="Project_code">
    <vt:lpwstr/>
  </property>
</Properties>
</file>