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nabelbe.sharepoint.com/sites/TZA/Contracts/21_Public_Contracts/TZA22002_IncluCities/TZA22002-10381 ZEEA_Works/3_Launch/"/>
    </mc:Choice>
  </mc:AlternateContent>
  <xr:revisionPtr revIDLastSave="1190" documentId="13_ncr:1_{93A657ED-4DE9-46E7-91B2-6BA1AF59FB61}" xr6:coauthVersionLast="47" xr6:coauthVersionMax="47" xr10:uidLastSave="{5B7A40F7-F3F2-4A22-AE32-895BF8F01CD7}"/>
  <bookViews>
    <workbookView xWindow="28680" yWindow="-120" windowWidth="38640" windowHeight="21120" activeTab="1" xr2:uid="{00000000-000D-0000-FFFF-FFFF00000000}"/>
  </bookViews>
  <sheets>
    <sheet name="Preliminaries" sheetId="2" r:id="rId1"/>
    <sheet name="Measured Works " sheetId="1" r:id="rId2"/>
    <sheet name="General Summary "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6" i="1" l="1"/>
  <c r="G70" i="1"/>
  <c r="G33" i="1"/>
  <c r="G32" i="1"/>
  <c r="G30" i="1"/>
  <c r="G29" i="1"/>
  <c r="G28" i="1"/>
  <c r="G24" i="1"/>
  <c r="G23" i="1"/>
  <c r="G22" i="1"/>
  <c r="G19" i="1"/>
  <c r="G18" i="1"/>
  <c r="G17" i="1"/>
  <c r="G16" i="1"/>
  <c r="G15" i="1"/>
  <c r="G13" i="1"/>
  <c r="G12" i="1"/>
  <c r="G11" i="1"/>
  <c r="G10" i="1"/>
  <c r="G9" i="1"/>
  <c r="G8" i="1"/>
  <c r="G88" i="1"/>
  <c r="G14" i="1"/>
  <c r="G36" i="1"/>
  <c r="G37" i="1"/>
  <c r="G38" i="1"/>
  <c r="G39" i="1"/>
  <c r="G40" i="1"/>
  <c r="G41" i="1"/>
  <c r="G42" i="1"/>
  <c r="G43" i="1"/>
  <c r="G44" i="1"/>
  <c r="G45" i="1"/>
  <c r="G46" i="1"/>
  <c r="G47" i="1"/>
  <c r="G48" i="1"/>
  <c r="G49" i="1"/>
  <c r="G50" i="1"/>
  <c r="G51" i="1"/>
  <c r="G52" i="1"/>
  <c r="G53" i="1"/>
  <c r="G54" i="1"/>
  <c r="G57" i="1"/>
  <c r="G58" i="1"/>
  <c r="G59" i="1"/>
  <c r="G60" i="1"/>
  <c r="G64" i="1"/>
  <c r="G65" i="1"/>
  <c r="G66" i="1"/>
  <c r="G67" i="1"/>
  <c r="G68" i="1"/>
  <c r="G69" i="1"/>
  <c r="G73" i="1"/>
  <c r="G74" i="1"/>
  <c r="G75" i="1"/>
  <c r="G80" i="1"/>
  <c r="G81" i="1"/>
  <c r="G84" i="1"/>
  <c r="G85" i="1"/>
  <c r="G7" i="1"/>
  <c r="E26" i="1"/>
  <c r="E25" i="1"/>
  <c r="E20" i="1"/>
  <c r="G25" i="1" l="1"/>
  <c r="G26" i="1" l="1"/>
  <c r="G20" i="1"/>
  <c r="G94" i="1" l="1"/>
  <c r="G91" i="1"/>
  <c r="G92" i="1"/>
  <c r="G95" i="1"/>
  <c r="G89" i="1"/>
  <c r="G90" i="1"/>
  <c r="G93" i="1"/>
  <c r="D13" i="2"/>
  <c r="D4" i="3" s="1"/>
  <c r="G96" i="1" l="1"/>
  <c r="D6" i="3" s="1"/>
  <c r="D7" i="3" s="1"/>
</calcChain>
</file>

<file path=xl/sharedStrings.xml><?xml version="1.0" encoding="utf-8"?>
<sst xmlns="http://schemas.openxmlformats.org/spreadsheetml/2006/main" count="175" uniqueCount="111">
  <si>
    <t>s/No</t>
  </si>
  <si>
    <t xml:space="preserve">Description </t>
  </si>
  <si>
    <t>Amount (Euros)</t>
  </si>
  <si>
    <t xml:space="preserve">Allowance for the mobilization of tools and materials </t>
  </si>
  <si>
    <t xml:space="preserve">Allowance for the provision of the temporary storage </t>
  </si>
  <si>
    <t xml:space="preserve">Allowance for the provision of the water for the work </t>
  </si>
  <si>
    <t xml:space="preserve">Allowance for the material Testing i.e Rebars and Blocks </t>
  </si>
  <si>
    <t xml:space="preserve">Allowance for the Placement of the Signboard for the project </t>
  </si>
  <si>
    <t>TOTAL (Euros)</t>
  </si>
  <si>
    <t xml:space="preserve">the fence has </t>
  </si>
  <si>
    <t>m</t>
  </si>
  <si>
    <t xml:space="preserve">Unit </t>
  </si>
  <si>
    <t xml:space="preserve">Quantity </t>
  </si>
  <si>
    <t>Rate (Euro)</t>
  </si>
  <si>
    <t>Amount (Euros) VAT Exclusive</t>
  </si>
  <si>
    <t>Excavation of the Foundation trenches 1m from the ground level</t>
  </si>
  <si>
    <t>m3</t>
  </si>
  <si>
    <t>Casting of the 5cm blinding at the base of the foundation trenches C15</t>
  </si>
  <si>
    <t xml:space="preserve">Masonry of the Foundation walls 23cm wide with blocks of 15cm by 23cm by 45cm with the masonry piers at every 3m </t>
  </si>
  <si>
    <t>m2</t>
  </si>
  <si>
    <t>Formworking for the Ground Beam</t>
  </si>
  <si>
    <t>Concrete Ground Beam C20</t>
  </si>
  <si>
    <t>Rebars for the underground beam Y12 BS 500</t>
  </si>
  <si>
    <t>kg</t>
  </si>
  <si>
    <t xml:space="preserve">Rebars for the underground beam Y8 </t>
  </si>
  <si>
    <t xml:space="preserve">Masonry of the fence  walls 2.4m high, 15cm wide with blocks of 15cm by 23cm by 45cm with the masonry piers at every 3m </t>
  </si>
  <si>
    <t xml:space="preserve">Installation of the concrete coping </t>
  </si>
  <si>
    <t xml:space="preserve">Plastering 25mm thick 1:4 cement sand to the wall </t>
  </si>
  <si>
    <t>Painting three coats of bituminous paint to the foundation wall</t>
  </si>
  <si>
    <t xml:space="preserve">Weather guard painting: Skimming to obtain a smooth finish, clean, prime and  Apply water-based weather guard paint to whole wall including coping. </t>
  </si>
  <si>
    <t>LS</t>
  </si>
  <si>
    <t>Supply, fabricate and fix at Food processing area heavy-duty aluminium sliding window units with top-hung transom, fabricated from extruded aluminium alloy 6063-T5/T6; main frame 100×50 mm (1.4–1.8 mm thick), sliding shutters 26×50mm (1.2–1.4 mm thick) with 26×50 mm interlock (1.8 mm thick); glazed with 5 mm tinted float glass with machine-polished edges, fixed with EPDM gaskets; complete with aluminium-framed stainless steel mosquito net (Grade 316), friction stays, safety restrictors, locks, rollers and all necessary ironmongery; powder-coated finish (60–80 microns) colour as approved; including mullions, transoms, glazing beads and all accessories; fixed to concrete/blockwork openings, sealed all round complete.</t>
  </si>
  <si>
    <t>6ft by 6 ft</t>
  </si>
  <si>
    <t xml:space="preserve">Nr </t>
  </si>
  <si>
    <t xml:space="preserve">5 ft by 5 ft </t>
  </si>
  <si>
    <t xml:space="preserve">Supply and Install an Aluminium hinged Door  (overall size: 4ft x 8ft), made up of 100 x 40mm series; 1.2mm thick; standard aluminium profile framing; ex-UAE; Infill 6mm frosted glass; complete with all necessary fitting and ironmongery </t>
  </si>
  <si>
    <t xml:space="preserve">Supply and lay 400 mm × 400 mm porcelain  floor tiles approved by the Supervising Engineer suitable for wet environments. Tiles shall comply with the following minimum requirements:
•	Slip resistance rating of R10 or higher (DIN 51130) or approved equivalent.
•	Water absorption not exceeding 0.5% 
•	Abrasion resistance of PEI Class IV or higher.
•	Resistant to common cleaning chemicals, detergents, oils, fats, and food-related contaminants.
•	Hygienic, non-toxic, stain-resistant, and easy-to-clean surface suitable for public institutional facilities.
•	Uniform colour, texture, size, and thickness throughout each area.
•	Minimum tile thickness: 8 mm.
•	Free from cracks, chips, warping, crazing, or other manufacturing defects.
Installation: Tiles shall be laid on approved cement-sand water proofing adhesive type C800 and jointing with water proofing conmix tile grout grade A; white or matching colour , true to line, level, falls, and alignment. Joints shall be uniform, generally 2-3 mm wide, and filled with approved waterproof grout matching the tile colour. 
The finished floor shall provide a durable, smooth, and even surface free from lipping, hollows, cracks, or other defects.
In wet areas, the completed floor shall be laid to the required falls to ensure positive drainage and prevent ponding of water. The Contractor shall provide all tile trims, movement joints, edge finishes, adhesives, grouts, cutting, fitting, and all ancillary materials necessary for a complete installation.
</t>
  </si>
  <si>
    <t xml:space="preserve">Supply and fix first-quality glazed ceramic wall tiles of approved colour, finish, size, and manufacture on prepared wall surfaces using approved tile adhesive or cement-sand mortar. Tiles shall be suitable for kitchens, food preparation areas, food service areas, wash areas, laboratories, ablution facilities, and other hygienic environments.
The tiles shall comply with the following minimum requirements:
•	Fully glazed ceramic wall tiles with a smooth, impervious, and easily cleanable surface.
•	Water absorption not exceeding 10% in accordance with the relevant international standard for glazed wall tiles.
•	Resistant to staining, moisture, mould growth, cleaning chemicals, detergents, oils, grease, and food-related contaminants.
•	Hygienic, non-toxic, non-porous, and suitable for environments requiring frequent cleaning and sanitation.
•	Minimum tile thickness of 6 mm.
•	Uniform colour, shade, dimensions, and finish throughout each area.
•	Free from cracks, crazing, chips, warping, surface defects, or other manufacturing imperfections.
•	Chemical resistance suitable for routine cleaning and disinfection using commonly available institutional cleaning products.
Tiles shall be fixed plumb, true to line, level, and with continuous alignment. Joints shall be uniform, generally 2-3 mm wide, and filled with waterproof adhesive type C800 or equal and approved,jointing with water proofing conmix tile grout grade A; stain-resistant, and mould-resistant grout matching the tile colour. Internal corners, junctions with sanitary fittings, sinks, worktops, and other fixtures shall be sealed with approved sanitary-grade sealant where required.
The finished wall surface shall be smooth, even, properly bonded, and free from hollow spots, lipping, cracks, discoloration, or other defects. All tile cutting, edge trims, corner beads, movement joints, adhesives, grout, sealants, and ancillary materials necessary for a complete installation shall be included in the rate.
The wall tiles shall extend from finished floor level to a minimum height of 2.1 m. 
</t>
  </si>
  <si>
    <t xml:space="preserve">12000 BTU </t>
  </si>
  <si>
    <t xml:space="preserve">Pcs </t>
  </si>
  <si>
    <t>18000 BTU</t>
  </si>
  <si>
    <t>24000BTU</t>
  </si>
  <si>
    <t>Plumbing works</t>
  </si>
  <si>
    <t xml:space="preserve">Wash hand basins; white vitreous China; 32mm chromium plated chain waste  32mm plastic bottle trap concealed bracket with fixing clamps pair 12mm pillar taps 420 x 510mm;  requiring plugging. fixing with brass screws to backgrounds </t>
  </si>
  <si>
    <t>No</t>
  </si>
  <si>
    <t xml:space="preserve">Water Pump - Supply, install, test and commission a Pedrollo CPm158 0.75kW or approved equivalent </t>
  </si>
  <si>
    <t xml:space="preserve">No. </t>
  </si>
  <si>
    <t>Pipes works in Building</t>
  </si>
  <si>
    <t>A: HDPE and Water Supply Pipwork and Fittings - Pipe PN 16</t>
  </si>
  <si>
    <t>25mmØ communication pipe HDPE to trench (1 roll = 100m)</t>
  </si>
  <si>
    <t>roll</t>
  </si>
  <si>
    <t>Ditto; tee</t>
  </si>
  <si>
    <t>Ditto; elbow</t>
  </si>
  <si>
    <t>Ditto; male connector</t>
  </si>
  <si>
    <t>32mmØ pipe to trench</t>
  </si>
  <si>
    <t xml:space="preserve"> Ditto; elbow</t>
  </si>
  <si>
    <t>Ditto; nipple MM</t>
  </si>
  <si>
    <t>Ditto; nipple FF</t>
  </si>
  <si>
    <t>Ditto; union</t>
  </si>
  <si>
    <t>Ditto; reducing connector 32Ø × 25Ø</t>
  </si>
  <si>
    <t>Ditto; reducing connector 25Ø × 19Ø</t>
  </si>
  <si>
    <t>Ditto; reducing connector 19Ø × 13Ø</t>
  </si>
  <si>
    <t>Ditto; tee.</t>
  </si>
  <si>
    <t>Ditto: nipple MM</t>
  </si>
  <si>
    <t>Ditto: nipple FF</t>
  </si>
  <si>
    <t>Ditto: union</t>
  </si>
  <si>
    <t>38mmØ; chase in block in concrete slab.</t>
  </si>
  <si>
    <t xml:space="preserve">Ditto: Equal tee </t>
  </si>
  <si>
    <t xml:space="preserve">Ditto; plain elbow </t>
  </si>
  <si>
    <t>Ditto; plugged elbow</t>
  </si>
  <si>
    <t>C: Soil and Pipes</t>
  </si>
  <si>
    <t>UPVC pipes and fittings: Class 'C'</t>
  </si>
  <si>
    <t>Ditto; plugged bend 90˚.</t>
  </si>
  <si>
    <t>Ditto; plain bend 90˚.</t>
  </si>
  <si>
    <t>Ditto 4': P-trap</t>
  </si>
  <si>
    <t>Ditto 4': Gully-trap</t>
  </si>
  <si>
    <t>D: Ancillaries:</t>
  </si>
  <si>
    <t>Draw off taps: stop valves, cooper alloy to BS 5154 or BS 1010</t>
  </si>
  <si>
    <t xml:space="preserve">No </t>
  </si>
  <si>
    <t>13mmØ stop valve</t>
  </si>
  <si>
    <t>13mm Ø bib taps Chrome plated</t>
  </si>
  <si>
    <t xml:space="preserve">13mm angle valves </t>
  </si>
  <si>
    <t>FOUL WATER DRAINAGE (MANHOLE AND GULLY TRAP)</t>
  </si>
  <si>
    <t xml:space="preserve">Construct a standard gully trap chambers with internal dimensions of 300x300mm by 300mm deep using burnt bricks </t>
  </si>
  <si>
    <t>Soak away Pit</t>
  </si>
  <si>
    <t xml:space="preserve">Construct complete soak away pit, size 3m diam with 3.5m depth, including excavation, perforated brick wall, pipe 4" connection, vent pipe 4",Y12 150 C/C top and bottom face  reinforced concrete  slab 150mm thick, formwork, precast concrete cover 450 x 450mm </t>
  </si>
  <si>
    <t>Electrical Work</t>
  </si>
  <si>
    <t>Supply and Install isolator switch 200Amps</t>
  </si>
  <si>
    <t>PC</t>
  </si>
  <si>
    <t>Supply and Install 4 core x 100mm2 Armoured Cable XLPE</t>
  </si>
  <si>
    <t>Supply and Install 4 Core X 6mm2  Armoured Cable XLPE</t>
  </si>
  <si>
    <t>Supply and Install 4 Core X 4mm2  Armoured Cable XLPE</t>
  </si>
  <si>
    <t>Supply and install Circuit breaker 63A Single Phase SPN</t>
  </si>
  <si>
    <t>Supply and Instal Switch socket twin 13A</t>
  </si>
  <si>
    <t>Supply and Install Industrial plug (380V-415V AC, (3P+N+E) TPN (63A-125A)</t>
  </si>
  <si>
    <t>TOTAL (Euro)</t>
  </si>
  <si>
    <t xml:space="preserve">s/No </t>
  </si>
  <si>
    <t>Amount (Euros). VAT Exclusive</t>
  </si>
  <si>
    <t xml:space="preserve">Preliminaries </t>
  </si>
  <si>
    <t>Measured Works</t>
  </si>
  <si>
    <t>TOTAL (EURO)</t>
  </si>
  <si>
    <t>13mm diameter pipe in blockwall chase BS  1010 or 1212  (1 roll=100m)</t>
  </si>
  <si>
    <t>100mmØ pipe fixed to walls (1 pipe = 6m)</t>
  </si>
  <si>
    <t>Ditto; laid in trenches. (1pipe =6m)</t>
  </si>
  <si>
    <t>Supply and Install Residual Current Device (RCD 30mA)</t>
  </si>
  <si>
    <t xml:space="preserve">Construct a masonry manhole size 600 mm x 600 mm average depth 600mm  with cement sand blocks, mortar ratio 1:3  </t>
  </si>
  <si>
    <t>Construct C20 concrete cover for manhole chamber 600 mm x 600 mm reinforced with 4mm BRC</t>
  </si>
  <si>
    <t>Construct a concrete paved walkway from the building entrance to the toilets with masonry kerbing to sides,34cm hardcore, sand blinding 5cm, 250gauge, Cast concrete grade C20, 10cm thick.</t>
  </si>
  <si>
    <t>Demolish/cut masonry wall 4mx5m to introduce an opening, make it good by straightening the corners.
Supply and fix aluminium alloy windows; NATURAL ANODIZED FINISH; glazed with 6mm thick ONE WAY REFLECTIVE glass;  all complete with all fittings; accessories and fasteners; fixing to blockwork and / or concrete work; silicon sealant and weatherstriping.</t>
  </si>
  <si>
    <t>B: Waste and Vent Pipes</t>
  </si>
  <si>
    <r>
      <t xml:space="preserve">Supply and Install LG DUALCOOL™ or approved equivalent brand and shall comply with the following minimum requirements: 
</t>
    </r>
    <r>
      <rPr>
        <sz val="12"/>
        <color theme="1"/>
        <rFont val="Aptos"/>
        <family val="2"/>
      </rPr>
      <t xml:space="preserve">• Type: Split-type inverter air conditioner
•	Energy efficiency: Minimum energy efficiency rating equivalent to ISEER 4.4 or higher or the applicable national energy efficiency standard.
•	Power supply: Compatible with 220-240V, 50HZ, single-phase electrical supply.
•	Refrigerant type: R32 refrigerant or an equivalent environmentally friendly refrigerant with: Zero Ozone depletion potential (ODP), Global warming potential (GWP) not exceeding that of R32.
•	Noise level:  Indoor unit: Maximum 35 dB(A) in normal operation and outdoor unit: Maximum manufacturer’s stated operational noise level. 
•	Compressor: Inverter-driven compressor technology.
•	Heat Exchanger protection: Anti-corrosion coating suitable for tropical and humid environments.
•	Copper tubing: 100% copper condenser and refrigerant piping.
•	Air Filtration: Washable air filter with anti-bacterial or anti-viral protection.
•	Smart protection Features: Low refrigerant, self-diagnosis and automatic restart following power interruption.
•	Warranty: Minimum 1- year comprehensive warranty covering parts and Labour and minimum 5-years warranty on compressor.
•	Installation: Supply and installation shall include all accessories necessary for a complete operational system including Indoor and outdoor mounting brackets, cooper refrigerant piping, insulation, condensate drain piping, electrical cables and interconnections, circuit protection devices, testing and commissioning. 
•	Drainage: Condensate drainage shall be properly piped and discharged to an approved location without causing nuisance, leakage or damage to the building.
•	Maintainability: Installation shall allow safe access for routine cleaning, servicing, refrigerant charging and repair.
•	After-Sales Service: The supplier shall provide local technical support, spare parts availability and maintenance services within Tanzania for the warranty period.
</t>
    </r>
    <r>
      <rPr>
        <b/>
        <sz val="12"/>
        <color theme="1"/>
        <rFont val="Apto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</si>
</sst>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 #,##0.00_-;_-* &quot;-&quot;??_-;_-@_-"/>
    <numFmt numFmtId="165" formatCode="_-* #,##0.0_-;\-* #,##0.0_-;_-* &quot;-&quot;??_-;_-@"/>
    <numFmt numFmtId="166" formatCode="_(* #,##0_);_(* \(#,##0\);_(*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2"/>
      <color theme="1"/>
      <name val="Aptos"/>
      <family val="2"/>
    </font>
    <font>
      <sz val="12"/>
      <name val="Aptos"/>
      <family val="2"/>
    </font>
    <font>
      <b/>
      <sz val="12"/>
      <color theme="1"/>
      <name val="Aptos"/>
      <family val="2"/>
    </font>
    <font>
      <sz val="12"/>
      <color rgb="FF000000"/>
      <name val="Aptos"/>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43"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88">
    <xf numFmtId="0" fontId="0" fillId="0" borderId="0" xfId="0"/>
    <xf numFmtId="0" fontId="0" fillId="0" borderId="0" xfId="0" applyAlignment="1">
      <alignment vertical="top"/>
    </xf>
    <xf numFmtId="0" fontId="0" fillId="0" borderId="0" xfId="0" applyAlignment="1">
      <alignment vertical="top" wrapText="1"/>
    </xf>
    <xf numFmtId="43" fontId="0" fillId="0" borderId="0" xfId="1" applyFont="1" applyAlignment="1">
      <alignment vertical="top"/>
    </xf>
    <xf numFmtId="43" fontId="0" fillId="0" borderId="0" xfId="0" applyNumberFormat="1" applyAlignment="1">
      <alignment vertical="top"/>
    </xf>
    <xf numFmtId="0" fontId="0" fillId="0" borderId="1" xfId="0" applyBorder="1" applyAlignment="1">
      <alignment vertical="top" wrapText="1"/>
    </xf>
    <xf numFmtId="43" fontId="0" fillId="0" borderId="1" xfId="1" applyFont="1" applyBorder="1" applyAlignment="1">
      <alignment vertical="top"/>
    </xf>
    <xf numFmtId="0" fontId="0" fillId="0" borderId="8" xfId="0" applyBorder="1" applyAlignment="1">
      <alignment vertical="top"/>
    </xf>
    <xf numFmtId="0" fontId="0" fillId="0" borderId="9" xfId="0" applyBorder="1" applyAlignment="1">
      <alignment vertical="top" wrapText="1"/>
    </xf>
    <xf numFmtId="43" fontId="0" fillId="0" borderId="9" xfId="1" applyFont="1" applyBorder="1" applyAlignment="1">
      <alignment vertical="top"/>
    </xf>
    <xf numFmtId="43" fontId="0" fillId="0" borderId="13" xfId="1" applyFont="1" applyBorder="1" applyAlignment="1">
      <alignment vertical="top"/>
    </xf>
    <xf numFmtId="0" fontId="0" fillId="0" borderId="11" xfId="0" applyBorder="1" applyAlignment="1">
      <alignment vertical="top" wrapText="1"/>
    </xf>
    <xf numFmtId="0" fontId="0" fillId="0" borderId="1" xfId="0" applyBorder="1"/>
    <xf numFmtId="43" fontId="0" fillId="0" borderId="1" xfId="0" applyNumberFormat="1" applyBorder="1"/>
    <xf numFmtId="43" fontId="0" fillId="0" borderId="1" xfId="1" applyFont="1" applyBorder="1"/>
    <xf numFmtId="0" fontId="2" fillId="0" borderId="1" xfId="0" applyFont="1" applyBorder="1"/>
    <xf numFmtId="0" fontId="0" fillId="0" borderId="1" xfId="0" applyBorder="1" applyAlignment="1">
      <alignment horizontal="center"/>
    </xf>
    <xf numFmtId="0" fontId="0" fillId="0" borderId="11" xfId="0" applyBorder="1" applyAlignment="1">
      <alignment horizontal="center" vertical="top"/>
    </xf>
    <xf numFmtId="0" fontId="2" fillId="2" borderId="5" xfId="0" applyFont="1" applyFill="1" applyBorder="1" applyAlignment="1">
      <alignment horizontal="center" vertical="top"/>
    </xf>
    <xf numFmtId="0" fontId="0" fillId="0" borderId="0" xfId="0" applyAlignment="1">
      <alignment wrapText="1"/>
    </xf>
    <xf numFmtId="0" fontId="2" fillId="2" borderId="1" xfId="0" applyFont="1" applyFill="1" applyBorder="1"/>
    <xf numFmtId="0" fontId="2" fillId="2" borderId="1" xfId="0" applyFont="1" applyFill="1" applyBorder="1" applyAlignment="1">
      <alignment horizontal="center"/>
    </xf>
    <xf numFmtId="0" fontId="2" fillId="2" borderId="1" xfId="0" applyFont="1" applyFill="1" applyBorder="1" applyAlignment="1">
      <alignment horizontal="center" wrapText="1"/>
    </xf>
    <xf numFmtId="0" fontId="2" fillId="2" borderId="20" xfId="0" applyFont="1" applyFill="1" applyBorder="1" applyAlignment="1">
      <alignment horizontal="center" vertical="top" wrapText="1"/>
    </xf>
    <xf numFmtId="43" fontId="2" fillId="2" borderId="19" xfId="1" applyFont="1" applyFill="1" applyBorder="1" applyAlignment="1">
      <alignment horizontal="center" vertical="top"/>
    </xf>
    <xf numFmtId="0" fontId="4" fillId="0" borderId="21" xfId="10" applyFont="1" applyBorder="1" applyAlignment="1">
      <alignment horizontal="left" vertical="center" wrapText="1"/>
    </xf>
    <xf numFmtId="0" fontId="6" fillId="2" borderId="5" xfId="0" applyFont="1" applyFill="1" applyBorder="1" applyAlignment="1">
      <alignment horizontal="left" vertical="top"/>
    </xf>
    <xf numFmtId="0" fontId="6" fillId="2" borderId="6" xfId="0" applyFont="1" applyFill="1" applyBorder="1" applyAlignment="1">
      <alignment horizontal="left" vertical="top" wrapText="1"/>
    </xf>
    <xf numFmtId="43" fontId="6" fillId="2" borderId="6" xfId="1" applyFont="1" applyFill="1" applyBorder="1" applyAlignment="1">
      <alignment horizontal="left" vertical="top"/>
    </xf>
    <xf numFmtId="43" fontId="6" fillId="2" borderId="7" xfId="1" applyFont="1" applyFill="1" applyBorder="1" applyAlignment="1">
      <alignment horizontal="left" vertical="top" wrapText="1"/>
    </xf>
    <xf numFmtId="0" fontId="4" fillId="0" borderId="8" xfId="0" applyFont="1" applyBorder="1" applyAlignment="1">
      <alignment horizontal="left" vertical="top"/>
    </xf>
    <xf numFmtId="0" fontId="4" fillId="0" borderId="9" xfId="0" applyFont="1" applyBorder="1" applyAlignment="1">
      <alignment horizontal="left" vertical="top" wrapText="1"/>
    </xf>
    <xf numFmtId="43" fontId="4" fillId="0" borderId="9" xfId="1" applyFont="1" applyBorder="1" applyAlignment="1">
      <alignment horizontal="left" vertical="top"/>
    </xf>
    <xf numFmtId="43" fontId="4" fillId="0" borderId="10" xfId="1" applyFont="1" applyBorder="1" applyAlignment="1">
      <alignment horizontal="left" vertical="top"/>
    </xf>
    <xf numFmtId="0" fontId="4" fillId="0" borderId="11" xfId="0" applyFont="1" applyBorder="1" applyAlignment="1">
      <alignment horizontal="center" vertical="top"/>
    </xf>
    <xf numFmtId="0" fontId="4" fillId="0" borderId="1" xfId="0" applyFont="1" applyBorder="1" applyAlignment="1">
      <alignment horizontal="left" vertical="top" wrapText="1"/>
    </xf>
    <xf numFmtId="0" fontId="4" fillId="0" borderId="1" xfId="0" applyFont="1" applyBorder="1" applyAlignment="1">
      <alignment horizontal="center" vertical="top"/>
    </xf>
    <xf numFmtId="43" fontId="4" fillId="0" borderId="1" xfId="1" applyFont="1" applyBorder="1" applyAlignment="1">
      <alignment horizontal="left" vertical="top"/>
    </xf>
    <xf numFmtId="43" fontId="4" fillId="0" borderId="12" xfId="1" applyFont="1" applyBorder="1" applyAlignment="1">
      <alignment horizontal="left" vertical="top"/>
    </xf>
    <xf numFmtId="0" fontId="6" fillId="0" borderId="1" xfId="0" applyFont="1" applyBorder="1" applyAlignment="1">
      <alignment horizontal="left" vertical="top" wrapText="1"/>
    </xf>
    <xf numFmtId="0" fontId="7" fillId="0" borderId="15" xfId="0" applyFont="1" applyBorder="1" applyAlignment="1">
      <alignment horizontal="left"/>
    </xf>
    <xf numFmtId="43" fontId="7" fillId="0" borderId="15" xfId="0" applyNumberFormat="1" applyFont="1" applyBorder="1" applyAlignment="1">
      <alignment horizontal="left"/>
    </xf>
    <xf numFmtId="0" fontId="7" fillId="0" borderId="15" xfId="0" applyFont="1" applyBorder="1" applyAlignment="1">
      <alignment horizontal="center"/>
    </xf>
    <xf numFmtId="43" fontId="6" fillId="0" borderId="14" xfId="1" applyFont="1" applyBorder="1" applyAlignment="1">
      <alignment horizontal="left" vertical="top"/>
    </xf>
    <xf numFmtId="0" fontId="4" fillId="3" borderId="11" xfId="0" applyFont="1" applyFill="1" applyBorder="1" applyAlignment="1">
      <alignment horizontal="center" vertical="top"/>
    </xf>
    <xf numFmtId="0" fontId="5" fillId="3" borderId="1" xfId="0" applyFont="1" applyFill="1" applyBorder="1" applyAlignment="1">
      <alignment vertical="center" wrapText="1"/>
    </xf>
    <xf numFmtId="0" fontId="4" fillId="3" borderId="1" xfId="0" applyFont="1" applyFill="1" applyBorder="1" applyAlignment="1">
      <alignment horizontal="center" vertical="top"/>
    </xf>
    <xf numFmtId="43" fontId="4" fillId="3" borderId="1" xfId="1" applyFont="1" applyFill="1" applyBorder="1" applyAlignment="1">
      <alignment horizontal="left" vertical="top"/>
    </xf>
    <xf numFmtId="43" fontId="4" fillId="3" borderId="12" xfId="1" applyFont="1" applyFill="1" applyBorder="1" applyAlignment="1">
      <alignment horizontal="left" vertical="top"/>
    </xf>
    <xf numFmtId="0" fontId="6" fillId="2" borderId="6" xfId="0" applyFont="1" applyFill="1" applyBorder="1" applyAlignment="1">
      <alignment horizontal="center" vertical="top"/>
    </xf>
    <xf numFmtId="0" fontId="5" fillId="0" borderId="1" xfId="0" applyFont="1" applyBorder="1" applyAlignment="1">
      <alignment vertical="center" wrapText="1"/>
    </xf>
    <xf numFmtId="0" fontId="6" fillId="0" borderId="21" xfId="10" applyFont="1" applyBorder="1" applyAlignment="1">
      <alignment horizontal="left" vertical="center" wrapText="1"/>
    </xf>
    <xf numFmtId="0" fontId="6" fillId="0" borderId="0" xfId="10" applyFont="1" applyAlignment="1">
      <alignment horizontal="left" vertical="center" wrapText="1"/>
    </xf>
    <xf numFmtId="0" fontId="5" fillId="0" borderId="21" xfId="10" applyFont="1" applyBorder="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top" wrapText="1"/>
    </xf>
    <xf numFmtId="43" fontId="4" fillId="0" borderId="0" xfId="1" applyFont="1" applyAlignment="1">
      <alignment horizontal="left" vertical="top"/>
    </xf>
    <xf numFmtId="43" fontId="4" fillId="0" borderId="3" xfId="1" applyFont="1" applyBorder="1" applyAlignment="1">
      <alignment horizontal="left" vertical="top"/>
    </xf>
    <xf numFmtId="43" fontId="4" fillId="0" borderId="4" xfId="1" applyFont="1" applyBorder="1" applyAlignment="1">
      <alignment horizontal="left" vertical="top"/>
    </xf>
    <xf numFmtId="166" fontId="4" fillId="0" borderId="0" xfId="0" applyNumberFormat="1" applyFont="1" applyAlignment="1">
      <alignment horizontal="left" vertical="top"/>
    </xf>
    <xf numFmtId="166" fontId="6" fillId="2" borderId="6" xfId="0" applyNumberFormat="1" applyFont="1" applyFill="1" applyBorder="1" applyAlignment="1">
      <alignment horizontal="left" vertical="top"/>
    </xf>
    <xf numFmtId="166" fontId="4" fillId="0" borderId="9" xfId="0" applyNumberFormat="1" applyFont="1" applyBorder="1" applyAlignment="1">
      <alignment horizontal="left" vertical="top"/>
    </xf>
    <xf numFmtId="166" fontId="4" fillId="0" borderId="0" xfId="10" applyNumberFormat="1" applyFont="1" applyAlignment="1">
      <alignment horizontal="center" vertical="center"/>
    </xf>
    <xf numFmtId="166" fontId="4" fillId="0" borderId="21" xfId="10" applyNumberFormat="1" applyFont="1" applyBorder="1" applyAlignment="1">
      <alignment horizontal="center" vertical="center"/>
    </xf>
    <xf numFmtId="166" fontId="4" fillId="0" borderId="1" xfId="0" applyNumberFormat="1" applyFont="1" applyBorder="1" applyAlignment="1">
      <alignment horizontal="center" vertical="top"/>
    </xf>
    <xf numFmtId="166" fontId="7" fillId="0" borderId="15" xfId="0" applyNumberFormat="1" applyFont="1" applyBorder="1" applyAlignment="1">
      <alignment horizontal="left"/>
    </xf>
    <xf numFmtId="166" fontId="4" fillId="0" borderId="1" xfId="1" applyNumberFormat="1" applyFont="1" applyBorder="1" applyAlignment="1">
      <alignment horizontal="left" vertical="top"/>
    </xf>
    <xf numFmtId="0" fontId="4" fillId="0" borderId="0" xfId="0" applyFont="1" applyAlignment="1">
      <alignment horizontal="center" vertical="top"/>
    </xf>
    <xf numFmtId="0" fontId="4" fillId="0" borderId="9" xfId="0" applyFont="1" applyBorder="1" applyAlignment="1">
      <alignment horizontal="center" vertical="top"/>
    </xf>
    <xf numFmtId="165" fontId="4" fillId="0" borderId="21" xfId="10" applyNumberFormat="1" applyFont="1" applyBorder="1" applyAlignment="1">
      <alignment horizontal="center" vertical="center" wrapText="1"/>
    </xf>
    <xf numFmtId="165" fontId="4" fillId="0" borderId="0" xfId="10" applyNumberFormat="1" applyFont="1" applyAlignment="1">
      <alignment horizontal="center" vertical="center" wrapText="1"/>
    </xf>
    <xf numFmtId="0" fontId="4" fillId="3" borderId="1" xfId="0" applyFont="1" applyFill="1" applyBorder="1" applyAlignment="1">
      <alignment horizontal="left" vertical="top" wrapText="1"/>
    </xf>
    <xf numFmtId="166" fontId="4" fillId="3" borderId="1" xfId="0" applyNumberFormat="1" applyFont="1" applyFill="1" applyBorder="1" applyAlignment="1">
      <alignment horizontal="center" vertical="top"/>
    </xf>
    <xf numFmtId="166" fontId="4" fillId="0" borderId="21" xfId="10" applyNumberFormat="1" applyFont="1" applyBorder="1" applyAlignment="1">
      <alignment horizontal="center" vertical="center" wrapText="1"/>
    </xf>
    <xf numFmtId="166" fontId="7" fillId="0" borderId="15" xfId="0" applyNumberFormat="1" applyFont="1" applyBorder="1" applyAlignment="1">
      <alignment horizontal="center"/>
    </xf>
    <xf numFmtId="0" fontId="4" fillId="0" borderId="0" xfId="10" applyFont="1" applyAlignment="1">
      <alignment horizontal="left" vertical="center" wrapText="1"/>
    </xf>
    <xf numFmtId="0" fontId="4" fillId="3" borderId="21" xfId="10" applyFont="1" applyFill="1" applyBorder="1" applyAlignment="1">
      <alignment horizontal="left" vertical="center" wrapText="1"/>
    </xf>
    <xf numFmtId="165" fontId="4" fillId="3" borderId="21" xfId="10" applyNumberFormat="1" applyFont="1" applyFill="1" applyBorder="1" applyAlignment="1">
      <alignment horizontal="center" vertical="center" wrapText="1"/>
    </xf>
    <xf numFmtId="166" fontId="4" fillId="3" borderId="21" xfId="10" applyNumberFormat="1" applyFont="1" applyFill="1" applyBorder="1" applyAlignment="1">
      <alignment horizontal="center" vertical="center" wrapText="1"/>
    </xf>
    <xf numFmtId="0" fontId="4" fillId="3" borderId="1" xfId="0" applyFont="1" applyFill="1" applyBorder="1" applyAlignment="1">
      <alignment horizontal="center" vertical="center"/>
    </xf>
    <xf numFmtId="166" fontId="4" fillId="3" borderId="1" xfId="0" applyNumberFormat="1" applyFont="1" applyFill="1" applyBorder="1" applyAlignment="1">
      <alignment horizontal="center" vertic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right" vertical="top" wrapText="1"/>
    </xf>
    <xf numFmtId="0" fontId="6" fillId="0" borderId="17" xfId="0" applyFont="1" applyBorder="1" applyAlignment="1">
      <alignment horizontal="right" vertical="top" wrapText="1"/>
    </xf>
    <xf numFmtId="0" fontId="6" fillId="0" borderId="18" xfId="0" applyFont="1" applyBorder="1" applyAlignment="1">
      <alignment horizontal="right" vertical="top" wrapText="1"/>
    </xf>
    <xf numFmtId="0" fontId="2" fillId="0" borderId="16" xfId="0" applyFont="1" applyBorder="1" applyAlignment="1">
      <alignment vertical="top" wrapText="1"/>
    </xf>
    <xf numFmtId="0" fontId="2" fillId="0" borderId="18" xfId="0" applyFont="1" applyBorder="1" applyAlignment="1">
      <alignment vertical="top" wrapText="1"/>
    </xf>
  </cellXfs>
  <cellStyles count="11">
    <cellStyle name="Comma" xfId="1" builtinId="3"/>
    <cellStyle name="Comma 10 2" xfId="6" xr:uid="{9E4B7DBF-2C9B-4CF3-9927-36BC30E219DE}"/>
    <cellStyle name="Comma 2" xfId="9" xr:uid="{61F25B0A-D2E1-4156-8EE7-E4DB1FC45A6C}"/>
    <cellStyle name="Comma 3" xfId="4" xr:uid="{23577A83-9832-4689-9B77-CD1C6AED0D63}"/>
    <cellStyle name="Comma 4 5" xfId="7" xr:uid="{0B3FFD06-A620-45AD-9CD7-01585DB3DEC3}"/>
    <cellStyle name="Normal" xfId="0" builtinId="0"/>
    <cellStyle name="Normal 10" xfId="5" xr:uid="{868A1330-D41A-493E-9A09-355D561398EA}"/>
    <cellStyle name="Normal 2" xfId="2" xr:uid="{1CFBEA68-3E34-4205-ABC6-654393149F5D}"/>
    <cellStyle name="Normal 3" xfId="3" xr:uid="{DF973542-F5EB-4815-95B7-B0ACAACCBC70}"/>
    <cellStyle name="Normal 3 2" xfId="10" xr:uid="{B10453B3-AC09-42F6-B056-4EE0910DA3A0}"/>
    <cellStyle name="Normal 4" xfId="8" xr:uid="{555924AB-15A9-498E-AC7E-DF069774E5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36CBB-F86D-42E9-BD5F-8A53DD281608}">
  <dimension ref="B1:E13"/>
  <sheetViews>
    <sheetView zoomScaleNormal="100" workbookViewId="0">
      <selection activeCell="C27" sqref="C27"/>
    </sheetView>
  </sheetViews>
  <sheetFormatPr defaultColWidth="8.88671875" defaultRowHeight="14.4" x14ac:dyDescent="0.3"/>
  <cols>
    <col min="1" max="1" width="8.88671875" style="1"/>
    <col min="2" max="2" width="5" style="1" customWidth="1"/>
    <col min="3" max="3" width="42" style="2" customWidth="1"/>
    <col min="4" max="4" width="23.5546875" style="3" customWidth="1"/>
    <col min="5" max="5" width="10.109375" style="1" bestFit="1" customWidth="1"/>
    <col min="6" max="16384" width="8.88671875" style="1"/>
  </cols>
  <sheetData>
    <row r="1" spans="2:5" ht="15" thickBot="1" x14ac:dyDescent="0.35"/>
    <row r="2" spans="2:5" ht="15" thickBot="1" x14ac:dyDescent="0.35">
      <c r="B2" s="18" t="s">
        <v>0</v>
      </c>
      <c r="C2" s="23" t="s">
        <v>1</v>
      </c>
      <c r="D2" s="24" t="s">
        <v>2</v>
      </c>
    </row>
    <row r="3" spans="2:5" x14ac:dyDescent="0.3">
      <c r="B3" s="7"/>
      <c r="C3" s="8"/>
      <c r="D3" s="9"/>
    </row>
    <row r="4" spans="2:5" ht="28.8" x14ac:dyDescent="0.3">
      <c r="B4" s="17">
        <v>1</v>
      </c>
      <c r="C4" s="5" t="s">
        <v>3</v>
      </c>
      <c r="D4" s="6"/>
    </row>
    <row r="5" spans="2:5" x14ac:dyDescent="0.3">
      <c r="B5" s="17"/>
      <c r="C5" s="5"/>
      <c r="D5" s="6"/>
    </row>
    <row r="6" spans="2:5" ht="28.8" x14ac:dyDescent="0.3">
      <c r="B6" s="17">
        <v>2</v>
      </c>
      <c r="C6" s="5" t="s">
        <v>4</v>
      </c>
      <c r="D6" s="6"/>
    </row>
    <row r="7" spans="2:5" x14ac:dyDescent="0.3">
      <c r="B7" s="17"/>
      <c r="C7" s="5"/>
      <c r="D7" s="6"/>
    </row>
    <row r="8" spans="2:5" ht="28.8" x14ac:dyDescent="0.3">
      <c r="B8" s="17">
        <v>3</v>
      </c>
      <c r="C8" s="5" t="s">
        <v>5</v>
      </c>
      <c r="D8" s="6"/>
    </row>
    <row r="9" spans="2:5" x14ac:dyDescent="0.3">
      <c r="B9" s="17"/>
      <c r="C9" s="5"/>
      <c r="D9" s="6"/>
    </row>
    <row r="10" spans="2:5" ht="28.8" x14ac:dyDescent="0.3">
      <c r="B10" s="17">
        <v>4</v>
      </c>
      <c r="C10" s="11" t="s">
        <v>6</v>
      </c>
      <c r="D10" s="6"/>
    </row>
    <row r="11" spans="2:5" x14ac:dyDescent="0.3">
      <c r="B11" s="17"/>
      <c r="C11" s="5"/>
      <c r="D11" s="6"/>
    </row>
    <row r="12" spans="2:5" ht="28.8" x14ac:dyDescent="0.3">
      <c r="B12" s="17">
        <v>5</v>
      </c>
      <c r="C12" s="5" t="s">
        <v>7</v>
      </c>
      <c r="D12" s="6"/>
    </row>
    <row r="13" spans="2:5" ht="15" thickBot="1" x14ac:dyDescent="0.35">
      <c r="B13" s="86" t="s">
        <v>8</v>
      </c>
      <c r="C13" s="87"/>
      <c r="D13" s="10">
        <f>SUM(D4:D12)</f>
        <v>0</v>
      </c>
      <c r="E13" s="4"/>
    </row>
  </sheetData>
  <mergeCells count="1">
    <mergeCell ref="B13:C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96"/>
  <sheetViews>
    <sheetView tabSelected="1" topLeftCell="A14" zoomScale="90" zoomScaleNormal="90" workbookViewId="0">
      <selection activeCell="C20" sqref="C20"/>
    </sheetView>
  </sheetViews>
  <sheetFormatPr defaultColWidth="8.88671875" defaultRowHeight="15.6" x14ac:dyDescent="0.3"/>
  <cols>
    <col min="1" max="1" width="8.88671875" style="54"/>
    <col min="2" max="2" width="9.33203125" style="54" customWidth="1"/>
    <col min="3" max="3" width="122.6640625" style="55" customWidth="1"/>
    <col min="4" max="4" width="9.6640625" style="67" bestFit="1" customWidth="1"/>
    <col min="5" max="5" width="11.6640625" style="59" customWidth="1"/>
    <col min="6" max="6" width="15.5546875" style="56" bestFit="1" customWidth="1"/>
    <col min="7" max="7" width="26.44140625" style="56" customWidth="1"/>
    <col min="8" max="8" width="11.5546875" style="54" customWidth="1"/>
    <col min="9" max="16384" width="8.88671875" style="54"/>
  </cols>
  <sheetData>
    <row r="1" spans="2:8" hidden="1" x14ac:dyDescent="0.3"/>
    <row r="2" spans="2:8" ht="16.2" hidden="1" thickBot="1" x14ac:dyDescent="0.35">
      <c r="B2" s="81" t="s">
        <v>9</v>
      </c>
      <c r="C2" s="82"/>
      <c r="D2" s="82"/>
      <c r="E2" s="82"/>
      <c r="F2" s="57">
        <v>280</v>
      </c>
      <c r="G2" s="58" t="s">
        <v>10</v>
      </c>
    </row>
    <row r="3" spans="2:8" hidden="1" x14ac:dyDescent="0.3"/>
    <row r="4" spans="2:8" ht="16.2" thickBot="1" x14ac:dyDescent="0.35"/>
    <row r="5" spans="2:8" ht="31.8" thickBot="1" x14ac:dyDescent="0.35">
      <c r="B5" s="26" t="s">
        <v>0</v>
      </c>
      <c r="C5" s="27" t="s">
        <v>1</v>
      </c>
      <c r="D5" s="49" t="s">
        <v>11</v>
      </c>
      <c r="E5" s="60" t="s">
        <v>12</v>
      </c>
      <c r="F5" s="28" t="s">
        <v>13</v>
      </c>
      <c r="G5" s="29" t="s">
        <v>14</v>
      </c>
      <c r="H5" s="55"/>
    </row>
    <row r="6" spans="2:8" x14ac:dyDescent="0.3">
      <c r="B6" s="30"/>
      <c r="C6" s="31"/>
      <c r="D6" s="68"/>
      <c r="E6" s="61"/>
      <c r="F6" s="32"/>
      <c r="G6" s="33"/>
    </row>
    <row r="7" spans="2:8" x14ac:dyDescent="0.3">
      <c r="B7" s="34">
        <v>1</v>
      </c>
      <c r="C7" s="35" t="s">
        <v>15</v>
      </c>
      <c r="D7" s="36" t="s">
        <v>16</v>
      </c>
      <c r="E7" s="64">
        <v>112</v>
      </c>
      <c r="F7" s="37"/>
      <c r="G7" s="38">
        <f t="shared" ref="G7:G20" si="0">F7*E7</f>
        <v>0</v>
      </c>
    </row>
    <row r="8" spans="2:8" x14ac:dyDescent="0.3">
      <c r="B8" s="34">
        <v>2</v>
      </c>
      <c r="C8" s="35" t="s">
        <v>17</v>
      </c>
      <c r="D8" s="36" t="s">
        <v>16</v>
      </c>
      <c r="E8" s="64">
        <v>5.6</v>
      </c>
      <c r="F8" s="37"/>
      <c r="G8" s="38">
        <f t="shared" si="0"/>
        <v>0</v>
      </c>
    </row>
    <row r="9" spans="2:8" x14ac:dyDescent="0.3">
      <c r="B9" s="34">
        <v>3</v>
      </c>
      <c r="C9" s="35" t="s">
        <v>18</v>
      </c>
      <c r="D9" s="36" t="s">
        <v>19</v>
      </c>
      <c r="E9" s="64">
        <v>420</v>
      </c>
      <c r="F9" s="37"/>
      <c r="G9" s="38">
        <f t="shared" si="0"/>
        <v>0</v>
      </c>
    </row>
    <row r="10" spans="2:8" x14ac:dyDescent="0.3">
      <c r="B10" s="34">
        <v>4</v>
      </c>
      <c r="C10" s="35" t="s">
        <v>20</v>
      </c>
      <c r="D10" s="36" t="s">
        <v>19</v>
      </c>
      <c r="E10" s="64">
        <v>130</v>
      </c>
      <c r="F10" s="37"/>
      <c r="G10" s="38">
        <f t="shared" si="0"/>
        <v>0</v>
      </c>
    </row>
    <row r="11" spans="2:8" x14ac:dyDescent="0.3">
      <c r="B11" s="34">
        <v>5</v>
      </c>
      <c r="C11" s="35" t="s">
        <v>21</v>
      </c>
      <c r="D11" s="36" t="s">
        <v>16</v>
      </c>
      <c r="E11" s="64">
        <v>15</v>
      </c>
      <c r="F11" s="37"/>
      <c r="G11" s="38">
        <f t="shared" si="0"/>
        <v>0</v>
      </c>
    </row>
    <row r="12" spans="2:8" x14ac:dyDescent="0.3">
      <c r="B12" s="34">
        <v>6</v>
      </c>
      <c r="C12" s="35" t="s">
        <v>22</v>
      </c>
      <c r="D12" s="36" t="s">
        <v>23</v>
      </c>
      <c r="E12" s="64">
        <v>1100</v>
      </c>
      <c r="F12" s="37"/>
      <c r="G12" s="38">
        <f t="shared" si="0"/>
        <v>0</v>
      </c>
    </row>
    <row r="13" spans="2:8" x14ac:dyDescent="0.3">
      <c r="B13" s="34">
        <v>7</v>
      </c>
      <c r="C13" s="35" t="s">
        <v>24</v>
      </c>
      <c r="D13" s="36" t="s">
        <v>23</v>
      </c>
      <c r="E13" s="64">
        <v>540</v>
      </c>
      <c r="F13" s="37"/>
      <c r="G13" s="38">
        <f t="shared" si="0"/>
        <v>0</v>
      </c>
    </row>
    <row r="14" spans="2:8" ht="31.2" x14ac:dyDescent="0.3">
      <c r="B14" s="34">
        <v>8</v>
      </c>
      <c r="C14" s="35" t="s">
        <v>25</v>
      </c>
      <c r="D14" s="36" t="s">
        <v>19</v>
      </c>
      <c r="E14" s="64">
        <v>675</v>
      </c>
      <c r="F14" s="37"/>
      <c r="G14" s="38">
        <f t="shared" si="0"/>
        <v>0</v>
      </c>
    </row>
    <row r="15" spans="2:8" x14ac:dyDescent="0.3">
      <c r="B15" s="34">
        <v>9</v>
      </c>
      <c r="C15" s="35" t="s">
        <v>26</v>
      </c>
      <c r="D15" s="36" t="s">
        <v>10</v>
      </c>
      <c r="E15" s="64">
        <v>280</v>
      </c>
      <c r="F15" s="37"/>
      <c r="G15" s="38">
        <f t="shared" si="0"/>
        <v>0</v>
      </c>
    </row>
    <row r="16" spans="2:8" x14ac:dyDescent="0.3">
      <c r="B16" s="34">
        <v>10</v>
      </c>
      <c r="C16" s="50" t="s">
        <v>27</v>
      </c>
      <c r="D16" s="36" t="s">
        <v>19</v>
      </c>
      <c r="E16" s="64">
        <v>1700</v>
      </c>
      <c r="F16" s="37"/>
      <c r="G16" s="38">
        <f t="shared" si="0"/>
        <v>0</v>
      </c>
    </row>
    <row r="17" spans="2:7" x14ac:dyDescent="0.3">
      <c r="B17" s="34">
        <v>11</v>
      </c>
      <c r="C17" s="45" t="s">
        <v>28</v>
      </c>
      <c r="D17" s="46" t="s">
        <v>19</v>
      </c>
      <c r="E17" s="72">
        <v>130</v>
      </c>
      <c r="F17" s="47"/>
      <c r="G17" s="48">
        <f t="shared" si="0"/>
        <v>0</v>
      </c>
    </row>
    <row r="18" spans="2:7" ht="31.2" x14ac:dyDescent="0.3">
      <c r="B18" s="34">
        <v>12</v>
      </c>
      <c r="C18" s="50" t="s">
        <v>29</v>
      </c>
      <c r="D18" s="36" t="s">
        <v>19</v>
      </c>
      <c r="E18" s="64">
        <v>1700</v>
      </c>
      <c r="F18" s="37"/>
      <c r="G18" s="38">
        <f t="shared" si="0"/>
        <v>0</v>
      </c>
    </row>
    <row r="19" spans="2:7" ht="62.4" x14ac:dyDescent="0.3">
      <c r="B19" s="34">
        <v>13</v>
      </c>
      <c r="C19" s="35" t="s">
        <v>108</v>
      </c>
      <c r="D19" s="36" t="s">
        <v>30</v>
      </c>
      <c r="E19" s="64">
        <v>1</v>
      </c>
      <c r="F19" s="37"/>
      <c r="G19" s="38">
        <f t="shared" si="0"/>
        <v>0</v>
      </c>
    </row>
    <row r="20" spans="2:7" ht="31.2" x14ac:dyDescent="0.3">
      <c r="B20" s="34">
        <v>14</v>
      </c>
      <c r="C20" s="35" t="s">
        <v>107</v>
      </c>
      <c r="D20" s="36" t="s">
        <v>19</v>
      </c>
      <c r="E20" s="64">
        <f>1.2*20</f>
        <v>24</v>
      </c>
      <c r="F20" s="37"/>
      <c r="G20" s="38">
        <f t="shared" si="0"/>
        <v>0</v>
      </c>
    </row>
    <row r="21" spans="2:7" ht="125.25" customHeight="1" x14ac:dyDescent="0.3">
      <c r="B21" s="34"/>
      <c r="C21" s="35" t="s">
        <v>31</v>
      </c>
      <c r="D21" s="36"/>
      <c r="E21" s="64"/>
      <c r="F21" s="37"/>
      <c r="G21" s="38"/>
    </row>
    <row r="22" spans="2:7" x14ac:dyDescent="0.3">
      <c r="B22" s="34">
        <v>15</v>
      </c>
      <c r="C22" s="71" t="s">
        <v>32</v>
      </c>
      <c r="D22" s="36" t="s">
        <v>33</v>
      </c>
      <c r="E22" s="64">
        <v>4</v>
      </c>
      <c r="F22" s="37"/>
      <c r="G22" s="38">
        <f>F22*E22</f>
        <v>0</v>
      </c>
    </row>
    <row r="23" spans="2:7" x14ac:dyDescent="0.3">
      <c r="B23" s="34">
        <v>16</v>
      </c>
      <c r="C23" s="71" t="s">
        <v>34</v>
      </c>
      <c r="D23" s="36" t="s">
        <v>33</v>
      </c>
      <c r="E23" s="64">
        <v>6</v>
      </c>
      <c r="F23" s="37"/>
      <c r="G23" s="38">
        <f>F23*E23</f>
        <v>0</v>
      </c>
    </row>
    <row r="24" spans="2:7" ht="42" customHeight="1" x14ac:dyDescent="0.3">
      <c r="B24" s="34">
        <v>17</v>
      </c>
      <c r="C24" s="71" t="s">
        <v>35</v>
      </c>
      <c r="D24" s="36" t="s">
        <v>33</v>
      </c>
      <c r="E24" s="64">
        <v>9</v>
      </c>
      <c r="F24" s="37"/>
      <c r="G24" s="38">
        <f>F24*E24</f>
        <v>0</v>
      </c>
    </row>
    <row r="25" spans="2:7" ht="338.25" customHeight="1" x14ac:dyDescent="0.3">
      <c r="B25" s="34">
        <v>18</v>
      </c>
      <c r="C25" s="35" t="s">
        <v>36</v>
      </c>
      <c r="D25" s="36" t="s">
        <v>19</v>
      </c>
      <c r="E25" s="64">
        <f>27*20</f>
        <v>540</v>
      </c>
      <c r="F25" s="37"/>
      <c r="G25" s="38">
        <f>F25*E25</f>
        <v>0</v>
      </c>
    </row>
    <row r="26" spans="2:7" ht="408.75" customHeight="1" x14ac:dyDescent="0.3">
      <c r="B26" s="34">
        <v>19</v>
      </c>
      <c r="C26" s="35" t="s">
        <v>37</v>
      </c>
      <c r="D26" s="36" t="s">
        <v>19</v>
      </c>
      <c r="E26" s="64">
        <f>((22*6)+13)*0.3</f>
        <v>43.5</v>
      </c>
      <c r="F26" s="37"/>
      <c r="G26" s="38">
        <f>F26*E26</f>
        <v>0</v>
      </c>
    </row>
    <row r="27" spans="2:7" ht="409.6" customHeight="1" x14ac:dyDescent="0.3">
      <c r="B27" s="34"/>
      <c r="C27" s="39" t="s">
        <v>110</v>
      </c>
      <c r="D27" s="36"/>
      <c r="E27" s="64"/>
      <c r="F27" s="37"/>
      <c r="G27" s="38"/>
    </row>
    <row r="28" spans="2:7" x14ac:dyDescent="0.3">
      <c r="B28" s="34">
        <v>20</v>
      </c>
      <c r="C28" s="35" t="s">
        <v>38</v>
      </c>
      <c r="D28" s="36" t="s">
        <v>39</v>
      </c>
      <c r="E28" s="64">
        <v>14</v>
      </c>
      <c r="F28" s="66"/>
      <c r="G28" s="38">
        <f>F28*E28</f>
        <v>0</v>
      </c>
    </row>
    <row r="29" spans="2:7" x14ac:dyDescent="0.3">
      <c r="B29" s="34">
        <v>21</v>
      </c>
      <c r="C29" s="35" t="s">
        <v>40</v>
      </c>
      <c r="D29" s="36" t="s">
        <v>39</v>
      </c>
      <c r="E29" s="64">
        <v>3</v>
      </c>
      <c r="F29" s="66"/>
      <c r="G29" s="38">
        <f>F29*E29</f>
        <v>0</v>
      </c>
    </row>
    <row r="30" spans="2:7" x14ac:dyDescent="0.3">
      <c r="B30" s="34">
        <v>22</v>
      </c>
      <c r="C30" s="35" t="s">
        <v>41</v>
      </c>
      <c r="D30" s="36" t="s">
        <v>39</v>
      </c>
      <c r="E30" s="64">
        <v>6</v>
      </c>
      <c r="F30" s="66"/>
      <c r="G30" s="38">
        <f>F30*E30</f>
        <v>0</v>
      </c>
    </row>
    <row r="31" spans="2:7" x14ac:dyDescent="0.3">
      <c r="B31" s="34"/>
      <c r="C31" s="39" t="s">
        <v>42</v>
      </c>
      <c r="D31" s="36"/>
      <c r="E31" s="64"/>
      <c r="F31" s="37"/>
      <c r="G31" s="38"/>
    </row>
    <row r="32" spans="2:7" ht="31.2" x14ac:dyDescent="0.3">
      <c r="B32" s="34">
        <v>23</v>
      </c>
      <c r="C32" s="25" t="s">
        <v>43</v>
      </c>
      <c r="D32" s="36" t="s">
        <v>44</v>
      </c>
      <c r="E32" s="64">
        <v>4</v>
      </c>
      <c r="F32" s="66"/>
      <c r="G32" s="38">
        <f>F32*E32</f>
        <v>0</v>
      </c>
    </row>
    <row r="33" spans="2:7" x14ac:dyDescent="0.3">
      <c r="B33" s="34">
        <v>24</v>
      </c>
      <c r="C33" s="75" t="s">
        <v>45</v>
      </c>
      <c r="D33" s="36" t="s">
        <v>46</v>
      </c>
      <c r="E33" s="64">
        <v>1</v>
      </c>
      <c r="F33" s="66"/>
      <c r="G33" s="38">
        <f>F33*E33</f>
        <v>0</v>
      </c>
    </row>
    <row r="34" spans="2:7" x14ac:dyDescent="0.3">
      <c r="B34" s="34"/>
      <c r="C34" s="39" t="s">
        <v>47</v>
      </c>
      <c r="D34" s="36"/>
      <c r="E34" s="64"/>
      <c r="F34" s="37"/>
      <c r="G34" s="38"/>
    </row>
    <row r="35" spans="2:7" x14ac:dyDescent="0.3">
      <c r="B35" s="34"/>
      <c r="C35" s="39" t="s">
        <v>48</v>
      </c>
      <c r="D35" s="36"/>
      <c r="E35" s="64"/>
      <c r="F35" s="37"/>
      <c r="G35" s="38"/>
    </row>
    <row r="36" spans="2:7" x14ac:dyDescent="0.3">
      <c r="B36" s="44">
        <v>25</v>
      </c>
      <c r="C36" s="76" t="s">
        <v>49</v>
      </c>
      <c r="D36" s="79" t="s">
        <v>50</v>
      </c>
      <c r="E36" s="80">
        <v>1</v>
      </c>
      <c r="F36" s="37"/>
      <c r="G36" s="38">
        <f t="shared" ref="G36:G73" si="1">F36*E36</f>
        <v>0</v>
      </c>
    </row>
    <row r="37" spans="2:7" x14ac:dyDescent="0.3">
      <c r="B37" s="34">
        <v>26</v>
      </c>
      <c r="C37" s="25" t="s">
        <v>51</v>
      </c>
      <c r="D37" s="69" t="s">
        <v>44</v>
      </c>
      <c r="E37" s="73">
        <v>16</v>
      </c>
      <c r="F37" s="37"/>
      <c r="G37" s="38">
        <f t="shared" si="1"/>
        <v>0</v>
      </c>
    </row>
    <row r="38" spans="2:7" x14ac:dyDescent="0.3">
      <c r="B38" s="44">
        <v>27</v>
      </c>
      <c r="C38" s="25" t="s">
        <v>52</v>
      </c>
      <c r="D38" s="69" t="s">
        <v>44</v>
      </c>
      <c r="E38" s="73">
        <v>25</v>
      </c>
      <c r="F38" s="37"/>
      <c r="G38" s="38">
        <f t="shared" si="1"/>
        <v>0</v>
      </c>
    </row>
    <row r="39" spans="2:7" x14ac:dyDescent="0.3">
      <c r="B39" s="34">
        <v>28</v>
      </c>
      <c r="C39" s="25" t="s">
        <v>53</v>
      </c>
      <c r="D39" s="69" t="s">
        <v>44</v>
      </c>
      <c r="E39" s="73">
        <v>16</v>
      </c>
      <c r="F39" s="37"/>
      <c r="G39" s="38">
        <f t="shared" si="1"/>
        <v>0</v>
      </c>
    </row>
    <row r="40" spans="2:7" x14ac:dyDescent="0.3">
      <c r="B40" s="44">
        <v>29</v>
      </c>
      <c r="C40" s="25" t="s">
        <v>54</v>
      </c>
      <c r="D40" s="69" t="s">
        <v>44</v>
      </c>
      <c r="E40" s="73">
        <v>32</v>
      </c>
      <c r="F40" s="37"/>
      <c r="G40" s="38">
        <f t="shared" si="1"/>
        <v>0</v>
      </c>
    </row>
    <row r="41" spans="2:7" x14ac:dyDescent="0.3">
      <c r="B41" s="34">
        <v>30</v>
      </c>
      <c r="C41" s="25" t="s">
        <v>55</v>
      </c>
      <c r="D41" s="69" t="s">
        <v>44</v>
      </c>
      <c r="E41" s="73">
        <v>6</v>
      </c>
      <c r="F41" s="37"/>
      <c r="G41" s="38">
        <f t="shared" si="1"/>
        <v>0</v>
      </c>
    </row>
    <row r="42" spans="2:7" x14ac:dyDescent="0.3">
      <c r="B42" s="44">
        <v>31</v>
      </c>
      <c r="C42" s="25" t="s">
        <v>56</v>
      </c>
      <c r="D42" s="69" t="s">
        <v>44</v>
      </c>
      <c r="E42" s="73">
        <v>25</v>
      </c>
      <c r="F42" s="37"/>
      <c r="G42" s="38">
        <f t="shared" si="1"/>
        <v>0</v>
      </c>
    </row>
    <row r="43" spans="2:7" x14ac:dyDescent="0.3">
      <c r="B43" s="34">
        <v>32</v>
      </c>
      <c r="C43" s="25" t="s">
        <v>57</v>
      </c>
      <c r="D43" s="69" t="s">
        <v>44</v>
      </c>
      <c r="E43" s="73">
        <v>25</v>
      </c>
      <c r="F43" s="37"/>
      <c r="G43" s="38">
        <f t="shared" si="1"/>
        <v>0</v>
      </c>
    </row>
    <row r="44" spans="2:7" x14ac:dyDescent="0.3">
      <c r="B44" s="44">
        <v>33</v>
      </c>
      <c r="C44" s="25" t="s">
        <v>58</v>
      </c>
      <c r="D44" s="69" t="s">
        <v>44</v>
      </c>
      <c r="E44" s="73">
        <v>18</v>
      </c>
      <c r="F44" s="37"/>
      <c r="G44" s="38">
        <f t="shared" si="1"/>
        <v>0</v>
      </c>
    </row>
    <row r="45" spans="2:7" x14ac:dyDescent="0.3">
      <c r="B45" s="34">
        <v>34</v>
      </c>
      <c r="C45" s="25" t="s">
        <v>59</v>
      </c>
      <c r="D45" s="69" t="s">
        <v>44</v>
      </c>
      <c r="E45" s="73">
        <v>27</v>
      </c>
      <c r="F45" s="37"/>
      <c r="G45" s="38">
        <f t="shared" si="1"/>
        <v>0</v>
      </c>
    </row>
    <row r="46" spans="2:7" x14ac:dyDescent="0.3">
      <c r="B46" s="44">
        <v>35</v>
      </c>
      <c r="C46" s="25" t="s">
        <v>60</v>
      </c>
      <c r="D46" s="69" t="s">
        <v>44</v>
      </c>
      <c r="E46" s="73">
        <v>27</v>
      </c>
      <c r="F46" s="37"/>
      <c r="G46" s="38">
        <f t="shared" si="1"/>
        <v>0</v>
      </c>
    </row>
    <row r="47" spans="2:7" x14ac:dyDescent="0.3">
      <c r="B47" s="34">
        <v>36</v>
      </c>
      <c r="C47" s="25" t="s">
        <v>56</v>
      </c>
      <c r="D47" s="69" t="s">
        <v>44</v>
      </c>
      <c r="E47" s="73">
        <v>27</v>
      </c>
      <c r="F47" s="37"/>
      <c r="G47" s="38">
        <f t="shared" si="1"/>
        <v>0</v>
      </c>
    </row>
    <row r="48" spans="2:7" x14ac:dyDescent="0.3">
      <c r="B48" s="44">
        <v>37</v>
      </c>
      <c r="C48" s="25" t="s">
        <v>61</v>
      </c>
      <c r="D48" s="69" t="s">
        <v>44</v>
      </c>
      <c r="E48" s="73">
        <v>27</v>
      </c>
      <c r="F48" s="37"/>
      <c r="G48" s="38">
        <f t="shared" si="1"/>
        <v>0</v>
      </c>
    </row>
    <row r="49" spans="2:7" x14ac:dyDescent="0.3">
      <c r="B49" s="34">
        <v>38</v>
      </c>
      <c r="C49" s="76" t="s">
        <v>101</v>
      </c>
      <c r="D49" s="77" t="s">
        <v>50</v>
      </c>
      <c r="E49" s="78">
        <v>2</v>
      </c>
      <c r="F49" s="37"/>
      <c r="G49" s="38">
        <f t="shared" si="1"/>
        <v>0</v>
      </c>
    </row>
    <row r="50" spans="2:7" x14ac:dyDescent="0.3">
      <c r="B50" s="44">
        <v>39</v>
      </c>
      <c r="C50" s="25" t="s">
        <v>52</v>
      </c>
      <c r="D50" s="69" t="s">
        <v>44</v>
      </c>
      <c r="E50" s="73">
        <v>55</v>
      </c>
      <c r="F50" s="37"/>
      <c r="G50" s="38">
        <f t="shared" si="1"/>
        <v>0</v>
      </c>
    </row>
    <row r="51" spans="2:7" x14ac:dyDescent="0.3">
      <c r="B51" s="34">
        <v>40</v>
      </c>
      <c r="C51" s="25" t="s">
        <v>62</v>
      </c>
      <c r="D51" s="69" t="s">
        <v>44</v>
      </c>
      <c r="E51" s="73">
        <v>28</v>
      </c>
      <c r="F51" s="37"/>
      <c r="G51" s="38">
        <f t="shared" si="1"/>
        <v>0</v>
      </c>
    </row>
    <row r="52" spans="2:7" x14ac:dyDescent="0.3">
      <c r="B52" s="44">
        <v>41</v>
      </c>
      <c r="C52" s="25" t="s">
        <v>63</v>
      </c>
      <c r="D52" s="69" t="s">
        <v>44</v>
      </c>
      <c r="E52" s="73">
        <v>28</v>
      </c>
      <c r="F52" s="37"/>
      <c r="G52" s="38">
        <f t="shared" si="1"/>
        <v>0</v>
      </c>
    </row>
    <row r="53" spans="2:7" x14ac:dyDescent="0.3">
      <c r="B53" s="34">
        <v>42</v>
      </c>
      <c r="C53" s="25" t="s">
        <v>64</v>
      </c>
      <c r="D53" s="69" t="s">
        <v>44</v>
      </c>
      <c r="E53" s="73">
        <v>28</v>
      </c>
      <c r="F53" s="37"/>
      <c r="G53" s="38">
        <f t="shared" si="1"/>
        <v>0</v>
      </c>
    </row>
    <row r="54" spans="2:7" x14ac:dyDescent="0.3">
      <c r="B54" s="44">
        <v>43</v>
      </c>
      <c r="C54" s="51" t="s">
        <v>65</v>
      </c>
      <c r="D54" s="69" t="s">
        <v>44</v>
      </c>
      <c r="E54" s="73">
        <v>28</v>
      </c>
      <c r="F54" s="37"/>
      <c r="G54" s="38">
        <f t="shared" si="1"/>
        <v>0</v>
      </c>
    </row>
    <row r="55" spans="2:7" x14ac:dyDescent="0.3">
      <c r="B55" s="34"/>
      <c r="C55" s="52"/>
      <c r="D55" s="70"/>
      <c r="E55" s="62"/>
      <c r="F55" s="37"/>
      <c r="G55" s="38"/>
    </row>
    <row r="56" spans="2:7" x14ac:dyDescent="0.3">
      <c r="B56" s="34"/>
      <c r="C56" s="39" t="s">
        <v>109</v>
      </c>
      <c r="D56" s="36"/>
      <c r="E56" s="64"/>
      <c r="F56" s="37"/>
      <c r="G56" s="38"/>
    </row>
    <row r="57" spans="2:7" x14ac:dyDescent="0.3">
      <c r="B57" s="34">
        <v>44</v>
      </c>
      <c r="C57" s="25" t="s">
        <v>66</v>
      </c>
      <c r="D57" s="69" t="s">
        <v>10</v>
      </c>
      <c r="E57" s="73">
        <v>28</v>
      </c>
      <c r="F57" s="37"/>
      <c r="G57" s="38">
        <f t="shared" si="1"/>
        <v>0</v>
      </c>
    </row>
    <row r="58" spans="2:7" x14ac:dyDescent="0.3">
      <c r="B58" s="34">
        <v>45</v>
      </c>
      <c r="C58" s="25" t="s">
        <v>67</v>
      </c>
      <c r="D58" s="69" t="s">
        <v>44</v>
      </c>
      <c r="E58" s="73">
        <v>14</v>
      </c>
      <c r="F58" s="37"/>
      <c r="G58" s="38">
        <f t="shared" si="1"/>
        <v>0</v>
      </c>
    </row>
    <row r="59" spans="2:7" x14ac:dyDescent="0.3">
      <c r="B59" s="34">
        <v>46</v>
      </c>
      <c r="C59" s="25" t="s">
        <v>68</v>
      </c>
      <c r="D59" s="69" t="s">
        <v>44</v>
      </c>
      <c r="E59" s="73">
        <v>8</v>
      </c>
      <c r="F59" s="37"/>
      <c r="G59" s="38">
        <f t="shared" si="1"/>
        <v>0</v>
      </c>
    </row>
    <row r="60" spans="2:7" x14ac:dyDescent="0.3">
      <c r="B60" s="34">
        <v>47</v>
      </c>
      <c r="C60" s="25" t="s">
        <v>69</v>
      </c>
      <c r="D60" s="69" t="s">
        <v>44</v>
      </c>
      <c r="E60" s="73">
        <v>8</v>
      </c>
      <c r="F60" s="37"/>
      <c r="G60" s="38">
        <f t="shared" si="1"/>
        <v>0</v>
      </c>
    </row>
    <row r="61" spans="2:7" x14ac:dyDescent="0.3">
      <c r="B61" s="34"/>
      <c r="C61" s="35"/>
      <c r="D61" s="36"/>
      <c r="E61" s="64"/>
      <c r="F61" s="37"/>
      <c r="G61" s="38"/>
    </row>
    <row r="62" spans="2:7" x14ac:dyDescent="0.3">
      <c r="B62" s="34"/>
      <c r="C62" s="35"/>
      <c r="D62" s="36"/>
      <c r="E62" s="64"/>
      <c r="F62" s="37"/>
      <c r="G62" s="38"/>
    </row>
    <row r="63" spans="2:7" x14ac:dyDescent="0.3">
      <c r="B63" s="34"/>
      <c r="C63" s="39" t="s">
        <v>70</v>
      </c>
      <c r="D63" s="69"/>
      <c r="E63" s="63"/>
      <c r="F63" s="37"/>
      <c r="G63" s="38"/>
    </row>
    <row r="64" spans="2:7" x14ac:dyDescent="0.3">
      <c r="B64" s="34">
        <v>48</v>
      </c>
      <c r="C64" s="25" t="s">
        <v>71</v>
      </c>
      <c r="D64" s="69" t="s">
        <v>10</v>
      </c>
      <c r="E64" s="73">
        <v>12</v>
      </c>
      <c r="F64" s="37"/>
      <c r="G64" s="38">
        <f t="shared" si="1"/>
        <v>0</v>
      </c>
    </row>
    <row r="65" spans="2:7" x14ac:dyDescent="0.3">
      <c r="B65" s="44">
        <v>49</v>
      </c>
      <c r="C65" s="76" t="s">
        <v>102</v>
      </c>
      <c r="D65" s="77" t="s">
        <v>46</v>
      </c>
      <c r="E65" s="78">
        <v>30</v>
      </c>
      <c r="F65" s="37"/>
      <c r="G65" s="38">
        <f t="shared" si="1"/>
        <v>0</v>
      </c>
    </row>
    <row r="66" spans="2:7" x14ac:dyDescent="0.3">
      <c r="B66" s="34">
        <v>50</v>
      </c>
      <c r="C66" s="25" t="s">
        <v>103</v>
      </c>
      <c r="D66" s="69" t="s">
        <v>44</v>
      </c>
      <c r="E66" s="73">
        <v>14</v>
      </c>
      <c r="F66" s="37"/>
      <c r="G66" s="38">
        <f t="shared" si="1"/>
        <v>0</v>
      </c>
    </row>
    <row r="67" spans="2:7" x14ac:dyDescent="0.3">
      <c r="B67" s="44">
        <v>51</v>
      </c>
      <c r="C67" s="25" t="s">
        <v>72</v>
      </c>
      <c r="D67" s="69" t="s">
        <v>44</v>
      </c>
      <c r="E67" s="73">
        <v>14</v>
      </c>
      <c r="F67" s="37"/>
      <c r="G67" s="38">
        <f t="shared" si="1"/>
        <v>0</v>
      </c>
    </row>
    <row r="68" spans="2:7" x14ac:dyDescent="0.3">
      <c r="B68" s="34">
        <v>52</v>
      </c>
      <c r="C68" s="25" t="s">
        <v>73</v>
      </c>
      <c r="D68" s="69" t="s">
        <v>44</v>
      </c>
      <c r="E68" s="73">
        <v>7</v>
      </c>
      <c r="F68" s="37"/>
      <c r="G68" s="38">
        <f t="shared" si="1"/>
        <v>0</v>
      </c>
    </row>
    <row r="69" spans="2:7" x14ac:dyDescent="0.3">
      <c r="B69" s="44">
        <v>53</v>
      </c>
      <c r="C69" s="25" t="s">
        <v>74</v>
      </c>
      <c r="D69" s="69" t="s">
        <v>44</v>
      </c>
      <c r="E69" s="73">
        <v>13</v>
      </c>
      <c r="F69" s="37"/>
      <c r="G69" s="38">
        <f t="shared" si="1"/>
        <v>0</v>
      </c>
    </row>
    <row r="70" spans="2:7" x14ac:dyDescent="0.3">
      <c r="B70" s="34">
        <v>54</v>
      </c>
      <c r="C70" s="25" t="s">
        <v>75</v>
      </c>
      <c r="D70" s="36" t="s">
        <v>46</v>
      </c>
      <c r="E70" s="64">
        <v>4</v>
      </c>
      <c r="F70" s="37"/>
      <c r="G70" s="38">
        <f>F70*E70</f>
        <v>0</v>
      </c>
    </row>
    <row r="71" spans="2:7" x14ac:dyDescent="0.3">
      <c r="B71" s="34"/>
      <c r="C71" s="25"/>
      <c r="D71" s="36"/>
      <c r="E71" s="64"/>
      <c r="F71" s="37"/>
      <c r="G71" s="38"/>
    </row>
    <row r="72" spans="2:7" x14ac:dyDescent="0.3">
      <c r="B72" s="34"/>
      <c r="C72" s="51" t="s">
        <v>76</v>
      </c>
      <c r="D72" s="36"/>
      <c r="E72" s="64"/>
      <c r="F72" s="37"/>
      <c r="G72" s="38"/>
    </row>
    <row r="73" spans="2:7" x14ac:dyDescent="0.3">
      <c r="B73" s="34">
        <v>55</v>
      </c>
      <c r="C73" s="25" t="s">
        <v>77</v>
      </c>
      <c r="D73" s="69" t="s">
        <v>78</v>
      </c>
      <c r="E73" s="64">
        <v>30</v>
      </c>
      <c r="F73" s="37"/>
      <c r="G73" s="38">
        <f t="shared" si="1"/>
        <v>0</v>
      </c>
    </row>
    <row r="74" spans="2:7" x14ac:dyDescent="0.3">
      <c r="B74" s="34">
        <v>56</v>
      </c>
      <c r="C74" s="25" t="s">
        <v>79</v>
      </c>
      <c r="D74" s="69" t="s">
        <v>78</v>
      </c>
      <c r="E74" s="64">
        <v>30</v>
      </c>
      <c r="F74" s="37"/>
      <c r="G74" s="38">
        <f t="shared" ref="G74:G95" si="2">F74*E74</f>
        <v>0</v>
      </c>
    </row>
    <row r="75" spans="2:7" x14ac:dyDescent="0.3">
      <c r="B75" s="34">
        <v>57</v>
      </c>
      <c r="C75" s="25" t="s">
        <v>80</v>
      </c>
      <c r="D75" s="69" t="s">
        <v>78</v>
      </c>
      <c r="E75" s="64">
        <v>14</v>
      </c>
      <c r="F75" s="37"/>
      <c r="G75" s="38">
        <f t="shared" si="2"/>
        <v>0</v>
      </c>
    </row>
    <row r="76" spans="2:7" x14ac:dyDescent="0.3">
      <c r="B76" s="34">
        <v>58</v>
      </c>
      <c r="C76" s="25" t="s">
        <v>81</v>
      </c>
      <c r="D76" s="36" t="s">
        <v>46</v>
      </c>
      <c r="E76" s="64">
        <v>4</v>
      </c>
      <c r="F76" s="37"/>
      <c r="G76" s="38">
        <f t="shared" si="2"/>
        <v>0</v>
      </c>
    </row>
    <row r="77" spans="2:7" x14ac:dyDescent="0.3">
      <c r="B77" s="34"/>
      <c r="C77" s="25"/>
      <c r="D77" s="36"/>
      <c r="E77" s="64"/>
      <c r="F77" s="37"/>
      <c r="G77" s="38"/>
    </row>
    <row r="78" spans="2:7" x14ac:dyDescent="0.3">
      <c r="B78" s="34"/>
      <c r="C78" s="25"/>
      <c r="D78" s="36"/>
      <c r="E78" s="64"/>
      <c r="F78" s="37"/>
      <c r="G78" s="38"/>
    </row>
    <row r="79" spans="2:7" x14ac:dyDescent="0.3">
      <c r="B79" s="34"/>
      <c r="C79" s="51" t="s">
        <v>82</v>
      </c>
      <c r="D79" s="36"/>
      <c r="E79" s="64"/>
      <c r="F79" s="37"/>
      <c r="G79" s="38"/>
    </row>
    <row r="80" spans="2:7" x14ac:dyDescent="0.3">
      <c r="B80" s="34">
        <v>59</v>
      </c>
      <c r="C80" s="25" t="s">
        <v>105</v>
      </c>
      <c r="D80" s="36" t="s">
        <v>44</v>
      </c>
      <c r="E80" s="64">
        <v>1</v>
      </c>
      <c r="F80" s="37"/>
      <c r="G80" s="38">
        <f t="shared" si="2"/>
        <v>0</v>
      </c>
    </row>
    <row r="81" spans="2:7" x14ac:dyDescent="0.3">
      <c r="B81" s="34">
        <v>60</v>
      </c>
      <c r="C81" s="25" t="s">
        <v>83</v>
      </c>
      <c r="D81" s="36" t="s">
        <v>44</v>
      </c>
      <c r="E81" s="64">
        <v>2</v>
      </c>
      <c r="F81" s="37"/>
      <c r="G81" s="38">
        <f t="shared" si="2"/>
        <v>0</v>
      </c>
    </row>
    <row r="82" spans="2:7" x14ac:dyDescent="0.3">
      <c r="B82" s="34"/>
      <c r="C82" s="51"/>
      <c r="D82" s="36"/>
      <c r="E82" s="64"/>
      <c r="F82" s="37"/>
      <c r="G82" s="38"/>
    </row>
    <row r="83" spans="2:7" x14ac:dyDescent="0.3">
      <c r="B83" s="34"/>
      <c r="C83" s="51" t="s">
        <v>84</v>
      </c>
      <c r="D83" s="36"/>
      <c r="E83" s="64"/>
      <c r="F83" s="37"/>
      <c r="G83" s="38"/>
    </row>
    <row r="84" spans="2:7" ht="46.8" x14ac:dyDescent="0.3">
      <c r="B84" s="34">
        <v>61</v>
      </c>
      <c r="C84" s="25" t="s">
        <v>85</v>
      </c>
      <c r="D84" s="36" t="s">
        <v>30</v>
      </c>
      <c r="E84" s="64">
        <v>1</v>
      </c>
      <c r="F84" s="37"/>
      <c r="G84" s="38">
        <f t="shared" si="2"/>
        <v>0</v>
      </c>
    </row>
    <row r="85" spans="2:7" x14ac:dyDescent="0.3">
      <c r="B85" s="34">
        <v>62</v>
      </c>
      <c r="C85" s="53" t="s">
        <v>106</v>
      </c>
      <c r="D85" s="36" t="s">
        <v>44</v>
      </c>
      <c r="E85" s="64">
        <v>1</v>
      </c>
      <c r="F85" s="37"/>
      <c r="G85" s="38">
        <f t="shared" si="2"/>
        <v>0</v>
      </c>
    </row>
    <row r="86" spans="2:7" ht="15" customHeight="1" x14ac:dyDescent="0.3">
      <c r="B86" s="34"/>
      <c r="C86" s="25"/>
      <c r="D86" s="36"/>
      <c r="E86" s="64"/>
      <c r="F86" s="37"/>
      <c r="G86" s="38"/>
    </row>
    <row r="87" spans="2:7" x14ac:dyDescent="0.3">
      <c r="B87" s="34"/>
      <c r="C87" s="39" t="s">
        <v>86</v>
      </c>
      <c r="D87" s="36"/>
      <c r="E87" s="64"/>
      <c r="F87" s="37"/>
      <c r="G87" s="38"/>
    </row>
    <row r="88" spans="2:7" x14ac:dyDescent="0.3">
      <c r="B88" s="34">
        <v>63</v>
      </c>
      <c r="C88" s="40" t="s">
        <v>87</v>
      </c>
      <c r="D88" s="42" t="s">
        <v>88</v>
      </c>
      <c r="E88" s="74">
        <v>4</v>
      </c>
      <c r="F88" s="65"/>
      <c r="G88" s="38">
        <f>F88*E88</f>
        <v>0</v>
      </c>
    </row>
    <row r="89" spans="2:7" x14ac:dyDescent="0.3">
      <c r="B89" s="34">
        <v>64</v>
      </c>
      <c r="C89" s="40" t="s">
        <v>104</v>
      </c>
      <c r="D89" s="42" t="s">
        <v>88</v>
      </c>
      <c r="E89" s="74">
        <v>8</v>
      </c>
      <c r="F89" s="41"/>
      <c r="G89" s="38">
        <f t="shared" si="2"/>
        <v>0</v>
      </c>
    </row>
    <row r="90" spans="2:7" x14ac:dyDescent="0.3">
      <c r="B90" s="34">
        <v>65</v>
      </c>
      <c r="C90" s="40" t="s">
        <v>89</v>
      </c>
      <c r="D90" s="42" t="s">
        <v>10</v>
      </c>
      <c r="E90" s="74">
        <v>130</v>
      </c>
      <c r="F90" s="41"/>
      <c r="G90" s="38">
        <f t="shared" si="2"/>
        <v>0</v>
      </c>
    </row>
    <row r="91" spans="2:7" x14ac:dyDescent="0.3">
      <c r="B91" s="34">
        <v>66</v>
      </c>
      <c r="C91" s="40" t="s">
        <v>90</v>
      </c>
      <c r="D91" s="42" t="s">
        <v>10</v>
      </c>
      <c r="E91" s="74">
        <v>110</v>
      </c>
      <c r="F91" s="41"/>
      <c r="G91" s="38">
        <f t="shared" si="2"/>
        <v>0</v>
      </c>
    </row>
    <row r="92" spans="2:7" x14ac:dyDescent="0.3">
      <c r="B92" s="34">
        <v>67</v>
      </c>
      <c r="C92" s="40" t="s">
        <v>91</v>
      </c>
      <c r="D92" s="42" t="s">
        <v>10</v>
      </c>
      <c r="E92" s="74">
        <v>110</v>
      </c>
      <c r="F92" s="41"/>
      <c r="G92" s="38">
        <f t="shared" si="2"/>
        <v>0</v>
      </c>
    </row>
    <row r="93" spans="2:7" x14ac:dyDescent="0.3">
      <c r="B93" s="34">
        <v>68</v>
      </c>
      <c r="C93" s="40" t="s">
        <v>92</v>
      </c>
      <c r="D93" s="42" t="s">
        <v>88</v>
      </c>
      <c r="E93" s="74">
        <v>12</v>
      </c>
      <c r="F93" s="41"/>
      <c r="G93" s="38">
        <f t="shared" si="2"/>
        <v>0</v>
      </c>
    </row>
    <row r="94" spans="2:7" x14ac:dyDescent="0.3">
      <c r="B94" s="34">
        <v>69</v>
      </c>
      <c r="C94" s="40" t="s">
        <v>93</v>
      </c>
      <c r="D94" s="42" t="s">
        <v>88</v>
      </c>
      <c r="E94" s="74">
        <v>35</v>
      </c>
      <c r="F94" s="41"/>
      <c r="G94" s="38">
        <f t="shared" si="2"/>
        <v>0</v>
      </c>
    </row>
    <row r="95" spans="2:7" x14ac:dyDescent="0.3">
      <c r="B95" s="34">
        <v>70</v>
      </c>
      <c r="C95" s="40" t="s">
        <v>94</v>
      </c>
      <c r="D95" s="42" t="s">
        <v>88</v>
      </c>
      <c r="E95" s="65">
        <v>20</v>
      </c>
      <c r="F95" s="41"/>
      <c r="G95" s="38">
        <f t="shared" si="2"/>
        <v>0</v>
      </c>
    </row>
    <row r="96" spans="2:7" ht="18.600000000000001" customHeight="1" thickBot="1" x14ac:dyDescent="0.35">
      <c r="B96" s="83" t="s">
        <v>95</v>
      </c>
      <c r="C96" s="84"/>
      <c r="D96" s="84"/>
      <c r="E96" s="84"/>
      <c r="F96" s="85"/>
      <c r="G96" s="43">
        <f>SUM(G7:G95)</f>
        <v>0</v>
      </c>
    </row>
  </sheetData>
  <mergeCells count="2">
    <mergeCell ref="B2:E2"/>
    <mergeCell ref="B96:F9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F1C57-5EAA-4D0B-9EC4-9E2234E70F15}">
  <dimension ref="B2:E7"/>
  <sheetViews>
    <sheetView workbookViewId="0">
      <selection activeCell="F15" sqref="F15"/>
    </sheetView>
  </sheetViews>
  <sheetFormatPr defaultRowHeight="14.4" x14ac:dyDescent="0.3"/>
  <cols>
    <col min="3" max="3" width="29" customWidth="1"/>
    <col min="4" max="4" width="18.33203125" customWidth="1"/>
  </cols>
  <sheetData>
    <row r="2" spans="2:5" ht="28.8" x14ac:dyDescent="0.3">
      <c r="B2" s="20" t="s">
        <v>96</v>
      </c>
      <c r="C2" s="21" t="s">
        <v>1</v>
      </c>
      <c r="D2" s="22" t="s">
        <v>97</v>
      </c>
      <c r="E2" s="19"/>
    </row>
    <row r="3" spans="2:5" x14ac:dyDescent="0.3">
      <c r="B3" s="12"/>
      <c r="C3" s="12"/>
      <c r="D3" s="12"/>
    </row>
    <row r="4" spans="2:5" x14ac:dyDescent="0.3">
      <c r="B4" s="16">
        <v>1</v>
      </c>
      <c r="C4" s="12" t="s">
        <v>98</v>
      </c>
      <c r="D4" s="13">
        <f>Preliminaries!D13</f>
        <v>0</v>
      </c>
    </row>
    <row r="5" spans="2:5" x14ac:dyDescent="0.3">
      <c r="B5" s="16"/>
      <c r="C5" s="12"/>
      <c r="D5" s="12"/>
    </row>
    <row r="6" spans="2:5" x14ac:dyDescent="0.3">
      <c r="B6" s="16">
        <v>2</v>
      </c>
      <c r="C6" s="12" t="s">
        <v>99</v>
      </c>
      <c r="D6" s="13">
        <f>'Measured Works '!G96</f>
        <v>0</v>
      </c>
    </row>
    <row r="7" spans="2:5" x14ac:dyDescent="0.3">
      <c r="B7" s="12"/>
      <c r="C7" s="15" t="s">
        <v>100</v>
      </c>
      <c r="D7" s="14">
        <f>SUM(D3:D6)</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ntract_document" ma:contentTypeID="0x0101002C34C447E6454A40A553EE97A6C4718600C0AD85A285FA8C4A8793D430BCEDAA0A" ma:contentTypeVersion="36" ma:contentTypeDescription="" ma:contentTypeScope="" ma:versionID="b53c04f3480892c0778e5a38d6d6e088">
  <xsd:schema xmlns:xsd="http://www.w3.org/2001/XMLSchema" xmlns:xs="http://www.w3.org/2001/XMLSchema" xmlns:p="http://schemas.microsoft.com/office/2006/metadata/properties" xmlns:ns1="http://schemas.microsoft.com/sharepoint/v3" xmlns:ns2="14a9c00f-d9e3-4eb9-aad3-f69239d17d9c" xmlns:ns3="3022d1cc-9911-4d86-8921-f1af51355b6a" xmlns:ns4="508ba6eb-9e09-4fd5-92f2-2d9921329f2d" xmlns:ns5="85bf591c-2bb1-407e-a5a8-c84973aac0eb" targetNamespace="http://schemas.microsoft.com/office/2006/metadata/properties" ma:root="true" ma:fieldsID="7b5682a17d769a0ab58bb9ea40972885" ns1:_="" ns2:_="" ns3:_="" ns4:_="" ns5:_="">
    <xsd:import namespace="http://schemas.microsoft.com/sharepoint/v3"/>
    <xsd:import namespace="14a9c00f-d9e3-4eb9-aad3-f69239d17d9c"/>
    <xsd:import namespace="3022d1cc-9911-4d86-8921-f1af51355b6a"/>
    <xsd:import namespace="508ba6eb-9e09-4fd5-92f2-2d9921329f2d"/>
    <xsd:import namespace="85bf591c-2bb1-407e-a5a8-c84973aac0eb"/>
    <xsd:element name="properties">
      <xsd:complexType>
        <xsd:sequence>
          <xsd:element name="documentManagement">
            <xsd:complexType>
              <xsd:all>
                <xsd:element ref="ns2:o99d250c03344da181939f0145dbc023" minOccurs="0"/>
                <xsd:element ref="ns3:TaxCatchAll" minOccurs="0"/>
                <xsd:element ref="ns3:TaxCatchAllLabel" minOccurs="0"/>
                <xsd:element ref="ns2:kecc0e8a0a3349c79c5d1d6e51bea7c3" minOccurs="0"/>
                <xsd:element ref="ns2:j50cb40f2a0941d2947e6bcbd5d19dce" minOccurs="0"/>
                <xsd:element ref="ns2:jcd7455606374210a964e5d7a999097a" minOccurs="0"/>
                <xsd:element ref="ns2:l9d65098618b4a8fbbe87718e7187e6b" minOccurs="0"/>
                <xsd:element ref="ns2:e2b781e9cad840cd89b90f5a7e989839" minOccurs="0"/>
                <xsd:element ref="ns4:_dlc_DocIdPersistId" minOccurs="0"/>
                <xsd:element ref="ns4:_dlc_DocId" minOccurs="0"/>
                <xsd:element ref="ns4:_dlc_DocIdUrl" minOccurs="0"/>
                <xsd:element ref="ns3:SharedWithUsers" minOccurs="0"/>
                <xsd:element ref="ns3:SharedWithDetails" minOccurs="0"/>
                <xsd:element ref="ns5:MediaServiceMetadata" minOccurs="0"/>
                <xsd:element ref="ns5:MediaServiceFastMetadata" minOccurs="0"/>
                <xsd:element ref="ns5:MediaServiceAutoKeyPoints" minOccurs="0"/>
                <xsd:element ref="ns5:MediaServiceKeyPoints"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5:MediaServiceObjectDetectorVersions" minOccurs="0"/>
                <xsd:element ref="ns5:MediaLengthInSeconds" minOccurs="0"/>
                <xsd:element ref="ns5: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1" nillable="true" ma:displayName="Unified Compliance Policy Properties" ma:hidden="true" ma:internalName="_ip_UnifiedCompliancePolicyProperties">
      <xsd:simpleType>
        <xsd:restriction base="dms:Note"/>
      </xsd:simpleType>
    </xsd:element>
    <xsd:element name="_ip_UnifiedCompliancePolicyUIAction" ma:index="4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8" nillable="true" ma:taxonomy="true" ma:internalName="o99d250c03344da181939f0145dbc023" ma:taxonomyFieldName="Document_Language" ma:displayName="Document_Language" ma:readOnly="false" ma:default="3;#EN|eb0f068f-7d92-44c4-a2e1-052290512cff"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2"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4"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TZA|dfb3e6fb-85a6-48a3-80f6-c11ba0fe6160"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l9d65098618b4a8fbbe87718e7187e6b" ma:index="18"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e2b781e9cad840cd89b90f5a7e989839" ma:index="20"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22d1cc-9911-4d86-8921-f1af51355b6a"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03c943f6-feb1-4864-8ef7-3367d7534576}" ma:internalName="TaxCatchAll" ma:showField="CatchAllData"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3c943f6-feb1-4864-8ef7-3367d7534576}" ma:internalName="TaxCatchAllLabel" ma:readOnly="true" ma:showField="CatchAllDataLabel"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PersistId" ma:index="22" nillable="true" ma:displayName="Id blijven behouden" ma:description="Id behouden tijdens toevoegen." ma:hidden="true" ma:internalName="_dlc_DocIdPersistId" ma:readOnly="true">
      <xsd:simpleType>
        <xsd:restriction base="dms:Boolea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5bf591c-2bb1-407e-a5a8-c84973aac0eb"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ServiceLocation" ma:index="37" nillable="true" ma:displayName="Location" ma:indexed="true" ma:internalName="MediaServiceLocation"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TZA</TermName>
          <TermId xmlns="http://schemas.microsoft.com/office/infopath/2007/PartnerControls">dfb3e6fb-85a6-48a3-80f6-c11ba0fe6160</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TaxCatchAll xmlns="3022d1cc-9911-4d86-8921-f1af51355b6a">
      <Value>88</Value>
      <Value>3</Value>
      <Value>772</Value>
      <Value>1</Value>
    </TaxCatchAll>
    <_dlc_DocId xmlns="508ba6eb-9e09-4fd5-92f2-2d9921329f2d">TZAENABEL-129756839-159681</_dlc_DocId>
    <_dlc_DocIdUrl xmlns="508ba6eb-9e09-4fd5-92f2-2d9921329f2d">
      <Url>https://enabelbe.sharepoint.com/sites/TZA/_layouts/15/DocIdRedir.aspx?ID=TZAENABEL-129756839-159681</Url>
      <Description>TZAENABEL-129756839-159681</Description>
    </_dlc_DocIdUrl>
    <lcf76f155ced4ddcb4097134ff3c332f xmlns="85bf591c-2bb1-407e-a5a8-c84973aac0eb">
      <Terms xmlns="http://schemas.microsoft.com/office/infopath/2007/PartnerControls"/>
    </lcf76f155ced4ddcb4097134ff3c332f>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TZA22002</TermName>
          <TermId xmlns="http://schemas.microsoft.com/office/infopath/2007/PartnerControls">9140ddb1-50b1-4b63-ae1d-e9b13be36d22</TermId>
        </TermInfo>
      </Terms>
    </e2b781e9cad840cd89b90f5a7e989839>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TZA22002-10381</TermName>
          <TermId xmlns="http://schemas.microsoft.com/office/infopath/2007/PartnerControls">f22ed6cb-3852-4468-85b9-eb4c9e777c1e</TermId>
        </TermInfo>
      </Terms>
    </l9d65098618b4a8fbbe87718e7187e6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07CEA85-4145-4B11-B14B-F5592F61B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a9c00f-d9e3-4eb9-aad3-f69239d17d9c"/>
    <ds:schemaRef ds:uri="3022d1cc-9911-4d86-8921-f1af51355b6a"/>
    <ds:schemaRef ds:uri="508ba6eb-9e09-4fd5-92f2-2d9921329f2d"/>
    <ds:schemaRef ds:uri="85bf591c-2bb1-407e-a5a8-c84973aac0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A7BC15-5E1A-477D-9D9D-9BC4C62B2DEB}">
  <ds:schemaRefs>
    <ds:schemaRef ds:uri="3022d1cc-9911-4d86-8921-f1af51355b6a"/>
    <ds:schemaRef ds:uri="85bf591c-2bb1-407e-a5a8-c84973aac0eb"/>
    <ds:schemaRef ds:uri="http://schemas.microsoft.com/office/2006/documentManagement/types"/>
    <ds:schemaRef ds:uri="http://schemas.microsoft.com/sharepoint/v3"/>
    <ds:schemaRef ds:uri="http://purl.org/dc/terms/"/>
    <ds:schemaRef ds:uri="http://schemas.microsoft.com/office/infopath/2007/PartnerControls"/>
    <ds:schemaRef ds:uri="http://purl.org/dc/elements/1.1/"/>
    <ds:schemaRef ds:uri="http://schemas.microsoft.com/office/2006/metadata/properties"/>
    <ds:schemaRef ds:uri="http://purl.org/dc/dcmitype/"/>
    <ds:schemaRef ds:uri="14a9c00f-d9e3-4eb9-aad3-f69239d17d9c"/>
    <ds:schemaRef ds:uri="http://schemas.openxmlformats.org/package/2006/metadata/core-properties"/>
    <ds:schemaRef ds:uri="508ba6eb-9e09-4fd5-92f2-2d9921329f2d"/>
    <ds:schemaRef ds:uri="http://www.w3.org/XML/1998/namespace"/>
  </ds:schemaRefs>
</ds:datastoreItem>
</file>

<file path=customXml/itemProps3.xml><?xml version="1.0" encoding="utf-8"?>
<ds:datastoreItem xmlns:ds="http://schemas.openxmlformats.org/officeDocument/2006/customXml" ds:itemID="{363D88E9-51AD-477F-AB4B-88D21CC2F275}">
  <ds:schemaRefs>
    <ds:schemaRef ds:uri="http://schemas.microsoft.com/sharepoint/v3/contenttype/forms"/>
  </ds:schemaRefs>
</ds:datastoreItem>
</file>

<file path=customXml/itemProps4.xml><?xml version="1.0" encoding="utf-8"?>
<ds:datastoreItem xmlns:ds="http://schemas.openxmlformats.org/officeDocument/2006/customXml" ds:itemID="{010912EC-FD70-4E05-A4EF-6C0FE5E568C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Preliminaries</vt:lpstr>
      <vt:lpstr>Measured Works </vt:lpstr>
      <vt:lpstr>General Summary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KABYEMELA, Jordan</dc:creator>
  <cp:keywords/>
  <dc:description/>
  <cp:lastModifiedBy>MWAKIPESILE, Lutufyo</cp:lastModifiedBy>
  <cp:revision/>
  <dcterms:created xsi:type="dcterms:W3CDTF">2015-06-05T18:17:20Z</dcterms:created>
  <dcterms:modified xsi:type="dcterms:W3CDTF">2026-09-23T14:23:33Z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0x0101002C34C447E6454A40A553EE97A6C4718600C0AD85A285FA8C4A8793D430BCEDAA0A</vt:lpwstr>
  </property>
  <property fmtid="{D5CDD505-2E9C-101B-9397-08002B2CF9AE}" pid="3" name="Document_Language">
    <vt:lpwstr>3</vt:lpwstr>
  </property>
  <property fmtid="{D5CDD505-2E9C-101B-9397-08002B2CF9AE}" pid="4" name="Country">
    <vt:lpwstr>1;#TZA|dfb3e6fb-85a6-48a3-80f6-c11ba0fe6160</vt:lpwstr>
  </property>
  <property fmtid="{D5CDD505-2E9C-101B-9397-08002B2CF9AE}" pid="5" name="_dlc_DocIdItemGuid">
    <vt:lpwstr>cb97c909-b998-4f70-8a9f-25ed8f17e126</vt:lpwstr>
  </property>
  <property fmtid="{D5CDD505-2E9C-101B-9397-08002B2CF9AE}" pid="6" name="Document_Type">
    <vt:lpwstr/>
  </property>
  <property fmtid="{D5CDD505-2E9C-101B-9397-08002B2CF9AE}" pid="7" name="Document_Status">
    <vt:lpwstr/>
  </property>
  <property fmtid="{D5CDD505-2E9C-101B-9397-08002B2CF9AE}" pid="8" name="MediaServiceImageTags">
    <vt:lpwstr/>
  </property>
  <property fmtid="{D5CDD505-2E9C-101B-9397-08002B2CF9AE}" pid="9" name="l9d65098618b4a8fbbe87718e7187e6b">
    <vt:lpwstr/>
  </property>
  <property fmtid="{D5CDD505-2E9C-101B-9397-08002B2CF9AE}" pid="10" name="Contract_reference">
    <vt:lpwstr>772</vt:lpwstr>
  </property>
  <property fmtid="{D5CDD505-2E9C-101B-9397-08002B2CF9AE}" pid="11" name="Project_code">
    <vt:lpwstr>88</vt:lpwstr>
  </property>
  <property fmtid="{D5CDD505-2E9C-101B-9397-08002B2CF9AE}" pid="12" name="e2b781e9cad840cd89b90f5a7e989839">
    <vt:lpwstr/>
  </property>
  <property fmtid="{D5CDD505-2E9C-101B-9397-08002B2CF9AE}" pid="13" name="_docset_NoMedatataSyncRequired">
    <vt:lpwstr>False</vt:lpwstr>
  </property>
</Properties>
</file>