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nabelbe.sharepoint.com/sites/BEN/Public/_BENIN/40_Pilotage/Experts transversaux/Infrastructures/Santé/EQUITE 2/Forage et solaire/DAO/DAO Forage et Solaire/"/>
    </mc:Choice>
  </mc:AlternateContent>
  <xr:revisionPtr revIDLastSave="27" documentId="8_{FE93383D-5758-4521-A777-F307F81DA6BA}" xr6:coauthVersionLast="47" xr6:coauthVersionMax="47" xr10:uidLastSave="{74380C71-0556-45F8-AFCC-50803CB39E31}"/>
  <bookViews>
    <workbookView minimized="1" xWindow="250" yWindow="3530" windowWidth="14400" windowHeight="8180" xr2:uid="{66DCF41B-CCC6-4968-994D-D455E761B607}"/>
  </bookViews>
  <sheets>
    <sheet name="Feuil1" sheetId="1" r:id="rId1"/>
  </sheets>
  <definedNames>
    <definedName name="_Hlk215647494" localSheetId="0">Feuil1!$B$13</definedName>
    <definedName name="_xlnm.Print_Area" localSheetId="0">Feuil1!$A$1:$G$57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3" i="1" l="1"/>
  <c r="E45" i="1"/>
  <c r="F45" i="1" s="1"/>
  <c r="F40" i="1" s="1"/>
  <c r="G40" i="1" s="1"/>
  <c r="E43" i="1"/>
  <c r="E41" i="1"/>
  <c r="F41" i="1"/>
  <c r="F44" i="1"/>
  <c r="F46" i="1"/>
  <c r="F48" i="1"/>
  <c r="F49" i="1"/>
  <c r="F6" i="1"/>
  <c r="F7" i="1"/>
  <c r="F5" i="1"/>
  <c r="F10" i="1"/>
  <c r="F11" i="1"/>
  <c r="F12" i="1"/>
  <c r="F13" i="1"/>
  <c r="F14" i="1"/>
  <c r="F15" i="1"/>
  <c r="F16" i="1"/>
  <c r="F17" i="1"/>
  <c r="F18" i="1"/>
  <c r="F9" i="1"/>
  <c r="F22" i="1"/>
  <c r="F23" i="1"/>
  <c r="F24" i="1"/>
  <c r="F25" i="1"/>
  <c r="F27" i="1"/>
  <c r="F28" i="1"/>
  <c r="F29" i="1"/>
  <c r="F30" i="1"/>
  <c r="F31" i="1"/>
  <c r="F21" i="1" s="1"/>
  <c r="F52" i="1" s="1"/>
  <c r="F33" i="1"/>
  <c r="F34" i="1"/>
  <c r="F36" i="1"/>
  <c r="F37" i="1"/>
  <c r="F38" i="1"/>
  <c r="G9" i="1"/>
  <c r="G5" i="1"/>
  <c r="G52" i="1" l="1"/>
  <c r="F53" i="1"/>
  <c r="G53" i="1" s="1"/>
  <c r="G21" i="1"/>
  <c r="F56" i="1"/>
  <c r="F57" i="1" l="1"/>
  <c r="G57" i="1" s="1"/>
  <c r="G56" i="1"/>
</calcChain>
</file>

<file path=xl/sharedStrings.xml><?xml version="1.0" encoding="utf-8"?>
<sst xmlns="http://schemas.openxmlformats.org/spreadsheetml/2006/main" count="131" uniqueCount="90">
  <si>
    <t>N°</t>
  </si>
  <si>
    <t>Désignation</t>
  </si>
  <si>
    <t>Unité</t>
  </si>
  <si>
    <t>Quantité</t>
  </si>
  <si>
    <t>PU (Cfa)</t>
  </si>
  <si>
    <t>P Total (Cfa)</t>
  </si>
  <si>
    <t>P Total (€)</t>
  </si>
  <si>
    <t>0.00</t>
  </si>
  <si>
    <t xml:space="preserve">Frais Généraux </t>
  </si>
  <si>
    <t>0.01</t>
  </si>
  <si>
    <t xml:space="preserve"> Installation et repli de chantier</t>
  </si>
  <si>
    <t>ff</t>
  </si>
  <si>
    <t>0.02</t>
  </si>
  <si>
    <t>Plaque signalétique inaugurale du projet</t>
  </si>
  <si>
    <t>u</t>
  </si>
  <si>
    <t>1.00</t>
  </si>
  <si>
    <t xml:space="preserve">Forage </t>
  </si>
  <si>
    <t>1.01</t>
  </si>
  <si>
    <t>Essais géo hydrauliques et hydro géologiqe</t>
  </si>
  <si>
    <t>1.02</t>
  </si>
  <si>
    <t xml:space="preserve">Forage au rotary </t>
  </si>
  <si>
    <t>1.03</t>
  </si>
  <si>
    <t>Analyse physico chimique et bactériologique de l’eau</t>
  </si>
  <si>
    <t>1.04</t>
  </si>
  <si>
    <t>Pompe solaire</t>
  </si>
  <si>
    <t>1.05</t>
  </si>
  <si>
    <t>Système d’alimentation photovoltaïque</t>
  </si>
  <si>
    <t>1.06</t>
  </si>
  <si>
    <t>Château d'eau en béton - réservoir en PVC et tuyauterie</t>
  </si>
  <si>
    <t>1.07</t>
  </si>
  <si>
    <t>Réseau d’alimentation en eaux potable et déplacement de réseaux existants</t>
  </si>
  <si>
    <t>ml</t>
  </si>
  <si>
    <t>1.08</t>
  </si>
  <si>
    <t>Regards de visite pour Alimentation</t>
  </si>
  <si>
    <t>2.00</t>
  </si>
  <si>
    <t>Solaire</t>
  </si>
  <si>
    <t>2.02</t>
  </si>
  <si>
    <t xml:space="preserve">Réseau d’alimentation Electrique </t>
  </si>
  <si>
    <t xml:space="preserve">ml </t>
  </si>
  <si>
    <t>2.03</t>
  </si>
  <si>
    <t>2.04</t>
  </si>
  <si>
    <t>Filerie</t>
  </si>
  <si>
    <t>2.05</t>
  </si>
  <si>
    <t>2.06</t>
  </si>
  <si>
    <t>2.07</t>
  </si>
  <si>
    <t>2.09</t>
  </si>
  <si>
    <t>Petit Appareillages</t>
  </si>
  <si>
    <t>2.9.1</t>
  </si>
  <si>
    <t>Prises</t>
  </si>
  <si>
    <t>2.9.2</t>
  </si>
  <si>
    <t>Interrupteurs intérieurs</t>
  </si>
  <si>
    <t>2.9.3</t>
  </si>
  <si>
    <t>Luminaires</t>
  </si>
  <si>
    <t>2.9.3.1</t>
  </si>
  <si>
    <t xml:space="preserve">Hublot LED Mural + LED </t>
  </si>
  <si>
    <t>2.9.3.2</t>
  </si>
  <si>
    <t>Hublot LED Mural Etanche +LED</t>
  </si>
  <si>
    <t>TRAVAUX FORAGE ET SOLAIRE : CENTRES DE SANTE</t>
  </si>
  <si>
    <t>DEVIS QUANTITATIF ET ESTIMATIF</t>
  </si>
  <si>
    <t>1.09</t>
  </si>
  <si>
    <t>Point de puisage d'eau</t>
  </si>
  <si>
    <t>Total CFA pour un centre de santé</t>
  </si>
  <si>
    <t>Total CFA pour 16 centres de santé</t>
  </si>
  <si>
    <t>Panneaux solaires 500wc,  48V y compris supports métalliques de fixation</t>
  </si>
  <si>
    <t>2.01a</t>
  </si>
  <si>
    <t>2.01b</t>
  </si>
  <si>
    <t>Batteries Lithium 15KWH 48V</t>
  </si>
  <si>
    <t>Batteries Lithium 10KWH 48V</t>
  </si>
  <si>
    <t>2.08a</t>
  </si>
  <si>
    <t>2.08b</t>
  </si>
  <si>
    <t>2.05a.1</t>
  </si>
  <si>
    <t>Convertisseur 5 kVA (48V) Victron Multiplus II y compris contrôleur de charge MPPT Régulateur MPPT 250/100</t>
  </si>
  <si>
    <t>Système de supervision énergétique – Cerbo GX + écran GX Touch 50</t>
  </si>
  <si>
    <t xml:space="preserve">2.10 </t>
  </si>
  <si>
    <t>Option de base</t>
  </si>
  <si>
    <t xml:space="preserve">2.11 </t>
  </si>
  <si>
    <t>Coffret prinicipal AC</t>
  </si>
  <si>
    <t>Coffret secondaire AC</t>
  </si>
  <si>
    <t>2.05b</t>
  </si>
  <si>
    <t>Coffret électrique AC</t>
  </si>
  <si>
    <t xml:space="preserve">Coffret de protection DC </t>
  </si>
  <si>
    <t>2.05b.2</t>
  </si>
  <si>
    <t>Tranche optionnelle</t>
  </si>
  <si>
    <t>Disjoncteur DC 150A</t>
  </si>
  <si>
    <t>Forage + Solaire de base</t>
  </si>
  <si>
    <t>Forage + Solaire et tranche optionnelle</t>
  </si>
  <si>
    <t>Coffret prinicipal AC (annulé)</t>
  </si>
  <si>
    <t>Batteries Lithium 10KWH 48V  (annulé)</t>
  </si>
  <si>
    <t>I.</t>
  </si>
  <si>
    <t>II.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</si>
</sst>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  <numFmt numFmtId="165" formatCode="_-* #,##0.00_-;\-* #,##0.00_-;_-* &quot;-&quot;_-;_-@_-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Aptos"/>
      <family val="2"/>
    </font>
    <font>
      <sz val="12"/>
      <color theme="1"/>
      <name val="Aptos"/>
      <family val="2"/>
    </font>
    <font>
      <sz val="12"/>
      <color theme="1"/>
      <name val="Times New Roman"/>
      <family val="1"/>
    </font>
    <font>
      <b/>
      <sz val="12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2"/>
      <color rgb="FFFF0000"/>
      <name val="Aptos"/>
      <family val="2"/>
    </font>
    <font>
      <sz val="12"/>
      <name val="Aptos"/>
      <family val="2"/>
    </font>
    <font>
      <b/>
      <u/>
      <sz val="12"/>
      <color theme="1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65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quotePrefix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 indent="2"/>
    </xf>
    <xf numFmtId="41" fontId="0" fillId="0" borderId="0" xfId="0" applyNumberFormat="1" applyAlignment="1">
      <alignment vertical="center"/>
    </xf>
    <xf numFmtId="0" fontId="3" fillId="0" borderId="1" xfId="0" applyFont="1" applyBorder="1" applyAlignment="1">
      <alignment horizontal="left" vertical="center" wrapText="1" indent="1"/>
    </xf>
    <xf numFmtId="0" fontId="2" fillId="3" borderId="1" xfId="0" quotePrefix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 inden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vertical="center" wrapText="1"/>
    </xf>
    <xf numFmtId="0" fontId="9" fillId="0" borderId="1" xfId="0" quotePrefix="1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 indent="1"/>
    </xf>
    <xf numFmtId="0" fontId="9" fillId="0" borderId="1" xfId="0" applyFont="1" applyBorder="1" applyAlignment="1">
      <alignment horizontal="left" vertical="center" wrapText="1"/>
    </xf>
    <xf numFmtId="0" fontId="10" fillId="3" borderId="1" xfId="0" quotePrefix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left" vertical="center" wrapText="1" indent="1"/>
    </xf>
    <xf numFmtId="0" fontId="9" fillId="0" borderId="1" xfId="0" applyFont="1" applyBorder="1" applyAlignment="1">
      <alignment horizontal="center" vertical="center" wrapText="1"/>
    </xf>
    <xf numFmtId="0" fontId="10" fillId="0" borderId="1" xfId="0" quotePrefix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 indent="1"/>
    </xf>
    <xf numFmtId="0" fontId="10" fillId="0" borderId="1" xfId="0" applyFont="1" applyBorder="1" applyAlignment="1">
      <alignment horizontal="left" vertical="center" wrapText="1"/>
    </xf>
    <xf numFmtId="164" fontId="2" fillId="0" borderId="1" xfId="1" applyNumberFormat="1" applyFont="1" applyBorder="1" applyAlignment="1">
      <alignment horizontal="center" vertical="center" wrapText="1"/>
    </xf>
    <xf numFmtId="164" fontId="4" fillId="0" borderId="1" xfId="1" applyNumberFormat="1" applyFont="1" applyFill="1" applyBorder="1" applyAlignment="1">
      <alignment horizontal="center" vertical="center" wrapText="1"/>
    </xf>
    <xf numFmtId="164" fontId="3" fillId="0" borderId="1" xfId="1" applyNumberFormat="1" applyFont="1" applyBorder="1" applyAlignment="1">
      <alignment horizontal="center" vertical="center" wrapText="1"/>
    </xf>
    <xf numFmtId="164" fontId="3" fillId="0" borderId="1" xfId="1" applyNumberFormat="1" applyFont="1" applyBorder="1" applyAlignment="1">
      <alignment horizontal="right" vertical="center" wrapText="1"/>
    </xf>
    <xf numFmtId="164" fontId="3" fillId="3" borderId="1" xfId="1" applyNumberFormat="1" applyFont="1" applyFill="1" applyBorder="1" applyAlignment="1">
      <alignment horizontal="right" vertical="center" wrapText="1"/>
    </xf>
    <xf numFmtId="164" fontId="9" fillId="0" borderId="1" xfId="1" applyNumberFormat="1" applyFont="1" applyBorder="1" applyAlignment="1">
      <alignment horizontal="right" vertical="center" wrapText="1"/>
    </xf>
    <xf numFmtId="164" fontId="2" fillId="4" borderId="1" xfId="1" applyNumberFormat="1" applyFont="1" applyFill="1" applyBorder="1" applyAlignment="1">
      <alignment horizontal="right" vertical="center" wrapText="1"/>
    </xf>
    <xf numFmtId="164" fontId="0" fillId="0" borderId="0" xfId="1" applyNumberFormat="1" applyFont="1" applyAlignment="1">
      <alignment vertical="center"/>
    </xf>
    <xf numFmtId="164" fontId="2" fillId="5" borderId="1" xfId="1" applyNumberFormat="1" applyFont="1" applyFill="1" applyBorder="1" applyAlignment="1">
      <alignment horizontal="right" vertical="center" wrapText="1"/>
    </xf>
    <xf numFmtId="164" fontId="2" fillId="3" borderId="1" xfId="1" applyNumberFormat="1" applyFont="1" applyFill="1" applyBorder="1" applyAlignment="1">
      <alignment horizontal="center" vertical="center" wrapText="1"/>
    </xf>
    <xf numFmtId="164" fontId="11" fillId="4" borderId="1" xfId="1" applyNumberFormat="1" applyFont="1" applyFill="1" applyBorder="1" applyAlignment="1">
      <alignment horizontal="right" vertical="center" wrapText="1"/>
    </xf>
    <xf numFmtId="164" fontId="11" fillId="5" borderId="1" xfId="1" applyNumberFormat="1" applyFont="1" applyFill="1" applyBorder="1" applyAlignment="1">
      <alignment horizontal="right" vertical="center" wrapText="1"/>
    </xf>
    <xf numFmtId="165" fontId="2" fillId="0" borderId="1" xfId="2" applyNumberFormat="1" applyFont="1" applyBorder="1" applyAlignment="1">
      <alignment horizontal="center" vertical="center" wrapText="1"/>
    </xf>
    <xf numFmtId="165" fontId="3" fillId="0" borderId="1" xfId="2" applyNumberFormat="1" applyFont="1" applyBorder="1" applyAlignment="1">
      <alignment horizontal="right" vertical="center" wrapText="1"/>
    </xf>
    <xf numFmtId="165" fontId="2" fillId="3" borderId="1" xfId="2" applyNumberFormat="1" applyFont="1" applyFill="1" applyBorder="1" applyAlignment="1">
      <alignment horizontal="right" vertical="center" wrapText="1"/>
    </xf>
    <xf numFmtId="165" fontId="3" fillId="3" borderId="1" xfId="2" applyNumberFormat="1" applyFont="1" applyFill="1" applyBorder="1" applyAlignment="1">
      <alignment horizontal="right" vertical="center" wrapText="1"/>
    </xf>
    <xf numFmtId="165" fontId="2" fillId="3" borderId="1" xfId="2" applyNumberFormat="1" applyFont="1" applyFill="1" applyBorder="1" applyAlignment="1">
      <alignment horizontal="center" vertical="center" wrapText="1"/>
    </xf>
    <xf numFmtId="165" fontId="2" fillId="4" borderId="1" xfId="2" applyNumberFormat="1" applyFont="1" applyFill="1" applyBorder="1" applyAlignment="1">
      <alignment horizontal="right" vertical="center" wrapText="1"/>
    </xf>
    <xf numFmtId="165" fontId="11" fillId="4" borderId="1" xfId="2" applyNumberFormat="1" applyFont="1" applyFill="1" applyBorder="1" applyAlignment="1">
      <alignment horizontal="right" vertical="center" wrapText="1"/>
    </xf>
    <xf numFmtId="165" fontId="0" fillId="0" borderId="0" xfId="0" applyNumberFormat="1" applyAlignment="1">
      <alignment vertical="center"/>
    </xf>
    <xf numFmtId="165" fontId="2" fillId="5" borderId="1" xfId="2" applyNumberFormat="1" applyFont="1" applyFill="1" applyBorder="1" applyAlignment="1">
      <alignment horizontal="right" vertical="center" wrapText="1"/>
    </xf>
    <xf numFmtId="165" fontId="11" fillId="5" borderId="1" xfId="2" applyNumberFormat="1" applyFont="1" applyFill="1" applyBorder="1" applyAlignment="1">
      <alignment horizontal="right"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</cellXfs>
  <cellStyles count="5">
    <cellStyle name="Milliers" xfId="1" builtinId="3"/>
    <cellStyle name="Milliers [0]" xfId="2" builtinId="6"/>
    <cellStyle name="Milliers 3" xfId="4" xr:uid="{EFF474FB-E858-475D-9F73-4866082E1C68}"/>
    <cellStyle name="Normal" xfId="0" builtinId="0"/>
    <cellStyle name="Normal 2 2 2 2" xfId="3" xr:uid="{B56C6B91-2B15-47F5-88CA-9EE7D44D725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7B4F0-DFFB-437B-A799-69EEBC8E3FBE}">
  <dimension ref="A1:J57"/>
  <sheetViews>
    <sheetView tabSelected="1" view="pageBreakPreview" topLeftCell="A36" zoomScaleNormal="55" zoomScaleSheetLayoutView="100" zoomScalePageLayoutView="55" workbookViewId="0">
      <selection activeCell="B38" sqref="B38"/>
    </sheetView>
  </sheetViews>
  <sheetFormatPr baseColWidth="10" defaultColWidth="10.81640625" defaultRowHeight="30.4" customHeight="1" x14ac:dyDescent="0.35"/>
  <cols>
    <col min="1" max="1" width="8.81640625" style="1" customWidth="1"/>
    <col min="2" max="2" width="45.7265625" style="1" customWidth="1"/>
    <col min="3" max="3" width="7.7265625" style="1" customWidth="1"/>
    <col min="4" max="4" width="10.7265625" style="1" customWidth="1"/>
    <col min="5" max="5" width="15.1796875" style="1" customWidth="1"/>
    <col min="6" max="6" width="15.54296875" style="1" customWidth="1"/>
    <col min="7" max="7" width="13.54296875" style="1" customWidth="1"/>
    <col min="8" max="8" width="8.26953125" style="1" customWidth="1"/>
    <col min="9" max="16384" width="10.81640625" style="1"/>
  </cols>
  <sheetData>
    <row r="1" spans="1:7" ht="30.4" customHeight="1" x14ac:dyDescent="0.35">
      <c r="A1" s="56" t="s">
        <v>57</v>
      </c>
      <c r="B1" s="57"/>
      <c r="C1" s="57"/>
      <c r="D1" s="57"/>
      <c r="E1" s="57"/>
      <c r="F1" s="57"/>
      <c r="G1" s="57"/>
    </row>
    <row r="2" spans="1:7" ht="30.4" customHeight="1" x14ac:dyDescent="0.35">
      <c r="A2" s="58" t="s">
        <v>58</v>
      </c>
      <c r="B2" s="58"/>
      <c r="C2" s="58"/>
      <c r="D2" s="58"/>
      <c r="E2" s="58"/>
      <c r="F2" s="58"/>
      <c r="G2" s="58"/>
    </row>
    <row r="3" spans="1:7" ht="30.4" customHeight="1" x14ac:dyDescent="0.35">
      <c r="B3" s="2"/>
    </row>
    <row r="4" spans="1:7" ht="30.4" customHeight="1" x14ac:dyDescent="0.3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</row>
    <row r="5" spans="1:7" ht="19.899999999999999" customHeight="1" x14ac:dyDescent="0.35">
      <c r="A5" s="4" t="s">
        <v>7</v>
      </c>
      <c r="B5" s="5" t="s">
        <v>8</v>
      </c>
      <c r="C5" s="6"/>
      <c r="D5" s="6"/>
      <c r="E5" s="34"/>
      <c r="F5" s="34">
        <f>SUM(F6:F7)</f>
        <v>0</v>
      </c>
      <c r="G5" s="46">
        <f>F5/655.957</f>
        <v>0</v>
      </c>
    </row>
    <row r="6" spans="1:7" ht="19.899999999999999" customHeight="1" x14ac:dyDescent="0.35">
      <c r="A6" s="7" t="s">
        <v>9</v>
      </c>
      <c r="B6" s="8" t="s">
        <v>10</v>
      </c>
      <c r="C6" s="7" t="s">
        <v>11</v>
      </c>
      <c r="D6" s="7">
        <v>1</v>
      </c>
      <c r="E6" s="35"/>
      <c r="F6" s="37">
        <f>E6*D6</f>
        <v>0</v>
      </c>
      <c r="G6" s="47"/>
    </row>
    <row r="7" spans="1:7" ht="30.4" customHeight="1" x14ac:dyDescent="0.35">
      <c r="A7" s="7" t="s">
        <v>12</v>
      </c>
      <c r="B7" s="8" t="s">
        <v>13</v>
      </c>
      <c r="C7" s="7" t="s">
        <v>14</v>
      </c>
      <c r="D7" s="7">
        <v>1</v>
      </c>
      <c r="E7" s="35"/>
      <c r="F7" s="37">
        <f>E7*D7</f>
        <v>0</v>
      </c>
      <c r="G7" s="47"/>
    </row>
    <row r="8" spans="1:7" ht="30.4" customHeight="1" x14ac:dyDescent="0.35">
      <c r="A8" s="7"/>
      <c r="B8" s="8"/>
      <c r="C8" s="7"/>
      <c r="D8" s="7"/>
      <c r="E8" s="35"/>
      <c r="F8" s="37"/>
      <c r="G8" s="47"/>
    </row>
    <row r="9" spans="1:7" ht="30.4" customHeight="1" x14ac:dyDescent="0.35">
      <c r="A9" s="4" t="s">
        <v>15</v>
      </c>
      <c r="B9" s="5" t="s">
        <v>16</v>
      </c>
      <c r="C9" s="7"/>
      <c r="D9" s="7"/>
      <c r="E9" s="36"/>
      <c r="F9" s="34">
        <f>SUM(F10:F18)</f>
        <v>0</v>
      </c>
      <c r="G9" s="46">
        <f>F9/655.957</f>
        <v>0</v>
      </c>
    </row>
    <row r="10" spans="1:7" ht="30.4" customHeight="1" x14ac:dyDescent="0.35">
      <c r="A10" s="9" t="s">
        <v>17</v>
      </c>
      <c r="B10" s="8" t="s">
        <v>18</v>
      </c>
      <c r="C10" s="7" t="s">
        <v>11</v>
      </c>
      <c r="D10" s="7">
        <v>1</v>
      </c>
      <c r="E10" s="35"/>
      <c r="F10" s="37">
        <f t="shared" ref="F10:F18" si="0">E10*D10</f>
        <v>0</v>
      </c>
      <c r="G10" s="47"/>
    </row>
    <row r="11" spans="1:7" ht="19.899999999999999" customHeight="1" x14ac:dyDescent="0.35">
      <c r="A11" s="9" t="s">
        <v>19</v>
      </c>
      <c r="B11" s="8" t="s">
        <v>20</v>
      </c>
      <c r="C11" s="7" t="s">
        <v>11</v>
      </c>
      <c r="D11" s="7">
        <v>1</v>
      </c>
      <c r="E11" s="35"/>
      <c r="F11" s="37">
        <f t="shared" si="0"/>
        <v>0</v>
      </c>
      <c r="G11" s="47"/>
    </row>
    <row r="12" spans="1:7" ht="30.4" customHeight="1" x14ac:dyDescent="0.35">
      <c r="A12" s="9" t="s">
        <v>21</v>
      </c>
      <c r="B12" s="8" t="s">
        <v>22</v>
      </c>
      <c r="C12" s="7" t="s">
        <v>11</v>
      </c>
      <c r="D12" s="7">
        <v>1</v>
      </c>
      <c r="E12" s="35"/>
      <c r="F12" s="37">
        <f t="shared" si="0"/>
        <v>0</v>
      </c>
      <c r="G12" s="47"/>
    </row>
    <row r="13" spans="1:7" ht="19.899999999999999" customHeight="1" x14ac:dyDescent="0.35">
      <c r="A13" s="9" t="s">
        <v>23</v>
      </c>
      <c r="B13" s="8" t="s">
        <v>24</v>
      </c>
      <c r="C13" s="7" t="s">
        <v>11</v>
      </c>
      <c r="D13" s="7">
        <v>1</v>
      </c>
      <c r="E13" s="35"/>
      <c r="F13" s="37">
        <f t="shared" si="0"/>
        <v>0</v>
      </c>
      <c r="G13" s="47"/>
    </row>
    <row r="14" spans="1:7" ht="30.4" customHeight="1" x14ac:dyDescent="0.35">
      <c r="A14" s="9" t="s">
        <v>25</v>
      </c>
      <c r="B14" s="8" t="s">
        <v>26</v>
      </c>
      <c r="C14" s="7" t="s">
        <v>11</v>
      </c>
      <c r="D14" s="7">
        <v>1</v>
      </c>
      <c r="E14" s="35"/>
      <c r="F14" s="37">
        <f t="shared" si="0"/>
        <v>0</v>
      </c>
      <c r="G14" s="47"/>
    </row>
    <row r="15" spans="1:7" ht="30.4" customHeight="1" x14ac:dyDescent="0.35">
      <c r="A15" s="9" t="s">
        <v>27</v>
      </c>
      <c r="B15" s="8" t="s">
        <v>28</v>
      </c>
      <c r="C15" s="7" t="s">
        <v>11</v>
      </c>
      <c r="D15" s="7">
        <v>1</v>
      </c>
      <c r="E15" s="35"/>
      <c r="F15" s="37">
        <f t="shared" si="0"/>
        <v>0</v>
      </c>
      <c r="G15" s="47"/>
    </row>
    <row r="16" spans="1:7" ht="35.25" customHeight="1" x14ac:dyDescent="0.35">
      <c r="A16" s="9" t="s">
        <v>29</v>
      </c>
      <c r="B16" s="8" t="s">
        <v>30</v>
      </c>
      <c r="C16" s="7" t="s">
        <v>31</v>
      </c>
      <c r="D16" s="7">
        <v>20</v>
      </c>
      <c r="E16" s="35"/>
      <c r="F16" s="37">
        <f t="shared" si="0"/>
        <v>0</v>
      </c>
      <c r="G16" s="47"/>
    </row>
    <row r="17" spans="1:7" ht="30.4" customHeight="1" x14ac:dyDescent="0.35">
      <c r="A17" s="9" t="s">
        <v>32</v>
      </c>
      <c r="B17" s="8" t="s">
        <v>33</v>
      </c>
      <c r="C17" s="7" t="s">
        <v>14</v>
      </c>
      <c r="D17" s="7">
        <v>3</v>
      </c>
      <c r="E17" s="37"/>
      <c r="F17" s="37">
        <f t="shared" si="0"/>
        <v>0</v>
      </c>
      <c r="G17" s="47"/>
    </row>
    <row r="18" spans="1:7" ht="30.4" customHeight="1" x14ac:dyDescent="0.35">
      <c r="A18" s="9" t="s">
        <v>59</v>
      </c>
      <c r="B18" s="8" t="s">
        <v>60</v>
      </c>
      <c r="C18" s="7" t="s">
        <v>14</v>
      </c>
      <c r="D18" s="7">
        <v>2</v>
      </c>
      <c r="E18" s="37"/>
      <c r="F18" s="37">
        <f t="shared" si="0"/>
        <v>0</v>
      </c>
      <c r="G18" s="47"/>
    </row>
    <row r="19" spans="1:7" ht="19.899999999999999" customHeight="1" x14ac:dyDescent="0.35">
      <c r="A19" s="6"/>
      <c r="B19" s="6"/>
      <c r="C19" s="6"/>
      <c r="D19" s="6"/>
      <c r="E19" s="34"/>
      <c r="F19" s="34"/>
      <c r="G19" s="46"/>
    </row>
    <row r="20" spans="1:7" ht="19.899999999999999" customHeight="1" x14ac:dyDescent="0.35">
      <c r="A20" s="4" t="s">
        <v>34</v>
      </c>
      <c r="B20" s="5" t="s">
        <v>35</v>
      </c>
      <c r="C20" s="6"/>
      <c r="D20" s="6"/>
      <c r="E20" s="34"/>
      <c r="F20" s="34"/>
      <c r="G20" s="46"/>
    </row>
    <row r="21" spans="1:7" ht="19.899999999999999" customHeight="1" x14ac:dyDescent="0.35">
      <c r="A21" s="4"/>
      <c r="B21" s="5" t="s">
        <v>74</v>
      </c>
      <c r="C21" s="6"/>
      <c r="D21" s="6"/>
      <c r="E21" s="34"/>
      <c r="F21" s="34">
        <f>SUM(F22:F38)</f>
        <v>0</v>
      </c>
      <c r="G21" s="46">
        <f>F21/655.957</f>
        <v>0</v>
      </c>
    </row>
    <row r="22" spans="1:7" ht="36" customHeight="1" x14ac:dyDescent="0.35">
      <c r="A22" s="9" t="s">
        <v>64</v>
      </c>
      <c r="B22" s="8" t="s">
        <v>63</v>
      </c>
      <c r="C22" s="7" t="s">
        <v>14</v>
      </c>
      <c r="D22" s="7">
        <v>8</v>
      </c>
      <c r="E22" s="37"/>
      <c r="F22" s="37">
        <f>E22*D22</f>
        <v>0</v>
      </c>
      <c r="G22" s="47"/>
    </row>
    <row r="23" spans="1:7" ht="19.899999999999999" customHeight="1" x14ac:dyDescent="0.35">
      <c r="A23" s="9" t="s">
        <v>36</v>
      </c>
      <c r="B23" s="8" t="s">
        <v>37</v>
      </c>
      <c r="C23" s="7" t="s">
        <v>38</v>
      </c>
      <c r="D23" s="7">
        <v>25</v>
      </c>
      <c r="E23" s="37"/>
      <c r="F23" s="37">
        <f>E23*D23</f>
        <v>0</v>
      </c>
      <c r="G23" s="47"/>
    </row>
    <row r="24" spans="1:7" ht="21" customHeight="1" x14ac:dyDescent="0.35">
      <c r="A24" s="9" t="s">
        <v>39</v>
      </c>
      <c r="B24" s="8" t="s">
        <v>33</v>
      </c>
      <c r="C24" s="7" t="s">
        <v>14</v>
      </c>
      <c r="D24" s="7">
        <v>3</v>
      </c>
      <c r="E24" s="37"/>
      <c r="F24" s="37">
        <f>E24*D24</f>
        <v>0</v>
      </c>
      <c r="G24" s="47"/>
    </row>
    <row r="25" spans="1:7" ht="19.899999999999999" customHeight="1" x14ac:dyDescent="0.35">
      <c r="A25" s="9" t="s">
        <v>40</v>
      </c>
      <c r="B25" s="8" t="s">
        <v>41</v>
      </c>
      <c r="C25" s="7" t="s">
        <v>11</v>
      </c>
      <c r="D25" s="7">
        <v>1</v>
      </c>
      <c r="E25" s="37"/>
      <c r="F25" s="37">
        <f>E25*D25</f>
        <v>0</v>
      </c>
      <c r="G25" s="47"/>
    </row>
    <row r="26" spans="1:7" ht="19.899999999999999" customHeight="1" x14ac:dyDescent="0.35">
      <c r="A26" s="9" t="s">
        <v>42</v>
      </c>
      <c r="B26" s="8" t="s">
        <v>79</v>
      </c>
      <c r="C26" s="7"/>
      <c r="D26" s="7"/>
      <c r="E26" s="37"/>
      <c r="F26" s="37"/>
      <c r="G26" s="47"/>
    </row>
    <row r="27" spans="1:7" ht="19.899999999999999" customHeight="1" x14ac:dyDescent="0.35">
      <c r="A27" s="31" t="s">
        <v>70</v>
      </c>
      <c r="B27" s="32" t="s">
        <v>76</v>
      </c>
      <c r="C27" s="7" t="s">
        <v>14</v>
      </c>
      <c r="D27" s="7">
        <v>1</v>
      </c>
      <c r="E27" s="37"/>
      <c r="F27" s="37">
        <f>E27*D27</f>
        <v>0</v>
      </c>
      <c r="G27" s="47"/>
    </row>
    <row r="28" spans="1:7" ht="19.899999999999999" customHeight="1" x14ac:dyDescent="0.35">
      <c r="A28" s="31" t="s">
        <v>78</v>
      </c>
      <c r="B28" s="32" t="s">
        <v>77</v>
      </c>
      <c r="C28" s="7" t="s">
        <v>14</v>
      </c>
      <c r="D28" s="7">
        <v>1</v>
      </c>
      <c r="E28" s="37"/>
      <c r="F28" s="37">
        <f>E28*D28</f>
        <v>0</v>
      </c>
      <c r="G28" s="47"/>
    </row>
    <row r="29" spans="1:7" ht="19.899999999999999" customHeight="1" x14ac:dyDescent="0.35">
      <c r="A29" s="31" t="s">
        <v>43</v>
      </c>
      <c r="B29" s="33" t="s">
        <v>80</v>
      </c>
      <c r="C29" s="7" t="s">
        <v>14</v>
      </c>
      <c r="D29" s="7">
        <v>1</v>
      </c>
      <c r="E29" s="37"/>
      <c r="F29" s="37">
        <f>E29*D29</f>
        <v>0</v>
      </c>
      <c r="G29" s="47"/>
    </row>
    <row r="30" spans="1:7" ht="56.25" customHeight="1" x14ac:dyDescent="0.35">
      <c r="A30" s="31" t="s">
        <v>44</v>
      </c>
      <c r="B30" s="33" t="s">
        <v>71</v>
      </c>
      <c r="C30" s="7" t="s">
        <v>14</v>
      </c>
      <c r="D30" s="7">
        <v>1</v>
      </c>
      <c r="E30" s="37"/>
      <c r="F30" s="37">
        <f>E30*D30</f>
        <v>0</v>
      </c>
      <c r="G30" s="47"/>
    </row>
    <row r="31" spans="1:7" ht="19.899999999999999" customHeight="1" x14ac:dyDescent="0.35">
      <c r="A31" s="31" t="s">
        <v>68</v>
      </c>
      <c r="B31" s="33" t="s">
        <v>67</v>
      </c>
      <c r="C31" s="7" t="s">
        <v>14</v>
      </c>
      <c r="D31" s="7">
        <v>1</v>
      </c>
      <c r="E31" s="37"/>
      <c r="F31" s="37">
        <f>E31*D31</f>
        <v>0</v>
      </c>
      <c r="G31" s="47"/>
    </row>
    <row r="32" spans="1:7" ht="19.899999999999999" customHeight="1" x14ac:dyDescent="0.35">
      <c r="A32" s="9" t="s">
        <v>45</v>
      </c>
      <c r="B32" s="8" t="s">
        <v>46</v>
      </c>
      <c r="C32" s="6"/>
      <c r="D32" s="6"/>
      <c r="E32" s="37"/>
      <c r="F32" s="34"/>
      <c r="G32" s="46"/>
    </row>
    <row r="33" spans="1:7" ht="19.899999999999999" customHeight="1" x14ac:dyDescent="0.35">
      <c r="A33" s="9" t="s">
        <v>47</v>
      </c>
      <c r="B33" s="12" t="s">
        <v>48</v>
      </c>
      <c r="C33" s="7" t="s">
        <v>14</v>
      </c>
      <c r="D33" s="7">
        <v>4</v>
      </c>
      <c r="E33" s="37"/>
      <c r="F33" s="37">
        <f>E33*D33</f>
        <v>0</v>
      </c>
      <c r="G33" s="47"/>
    </row>
    <row r="34" spans="1:7" ht="19.899999999999999" customHeight="1" x14ac:dyDescent="0.35">
      <c r="A34" s="9" t="s">
        <v>49</v>
      </c>
      <c r="B34" s="12" t="s">
        <v>50</v>
      </c>
      <c r="C34" s="7" t="s">
        <v>14</v>
      </c>
      <c r="D34" s="7">
        <v>10</v>
      </c>
      <c r="E34" s="37"/>
      <c r="F34" s="37">
        <f>E34*D34</f>
        <v>0</v>
      </c>
      <c r="G34" s="47"/>
    </row>
    <row r="35" spans="1:7" ht="19.899999999999999" customHeight="1" x14ac:dyDescent="0.35">
      <c r="A35" s="9" t="s">
        <v>51</v>
      </c>
      <c r="B35" s="12" t="s">
        <v>52</v>
      </c>
      <c r="C35" s="6"/>
      <c r="D35" s="6"/>
      <c r="E35" s="37"/>
      <c r="F35" s="34"/>
      <c r="G35" s="46"/>
    </row>
    <row r="36" spans="1:7" ht="19.899999999999999" customHeight="1" x14ac:dyDescent="0.35">
      <c r="A36" s="9" t="s">
        <v>53</v>
      </c>
      <c r="B36" s="10" t="s">
        <v>54</v>
      </c>
      <c r="C36" s="7" t="s">
        <v>14</v>
      </c>
      <c r="D36" s="7">
        <v>8</v>
      </c>
      <c r="E36" s="37"/>
      <c r="F36" s="37">
        <f>E36*D36</f>
        <v>0</v>
      </c>
      <c r="G36" s="47"/>
    </row>
    <row r="37" spans="1:7" ht="19.899999999999999" customHeight="1" x14ac:dyDescent="0.35">
      <c r="A37" s="9" t="s">
        <v>55</v>
      </c>
      <c r="B37" s="10" t="s">
        <v>56</v>
      </c>
      <c r="C37" s="7" t="s">
        <v>14</v>
      </c>
      <c r="D37" s="7">
        <v>4</v>
      </c>
      <c r="E37" s="37"/>
      <c r="F37" s="37">
        <f>E37*D37</f>
        <v>0</v>
      </c>
      <c r="G37" s="47"/>
    </row>
    <row r="38" spans="1:7" ht="16.5" customHeight="1" x14ac:dyDescent="0.35">
      <c r="A38" s="9" t="s">
        <v>75</v>
      </c>
      <c r="B38" s="8" t="s">
        <v>83</v>
      </c>
      <c r="C38" s="7" t="s">
        <v>14</v>
      </c>
      <c r="D38" s="7">
        <v>1</v>
      </c>
      <c r="E38" s="37"/>
      <c r="F38" s="37">
        <f>E38*D38</f>
        <v>0</v>
      </c>
      <c r="G38" s="47"/>
    </row>
    <row r="39" spans="1:7" ht="16.5" customHeight="1" x14ac:dyDescent="0.35">
      <c r="A39" s="9"/>
      <c r="B39" s="8"/>
      <c r="C39" s="7"/>
      <c r="D39" s="7"/>
      <c r="E39" s="37"/>
      <c r="F39" s="37"/>
      <c r="G39" s="47"/>
    </row>
    <row r="40" spans="1:7" ht="19.899999999999999" customHeight="1" x14ac:dyDescent="0.35">
      <c r="A40" s="13"/>
      <c r="B40" s="14" t="s">
        <v>82</v>
      </c>
      <c r="C40" s="15"/>
      <c r="D40" s="15"/>
      <c r="E40" s="38"/>
      <c r="F40" s="43">
        <f>SUM(F41:F49)</f>
        <v>0</v>
      </c>
      <c r="G40" s="48">
        <f>F40/655.957</f>
        <v>0</v>
      </c>
    </row>
    <row r="41" spans="1:7" ht="54" customHeight="1" x14ac:dyDescent="0.35">
      <c r="A41" s="16" t="s">
        <v>65</v>
      </c>
      <c r="B41" s="17" t="s">
        <v>63</v>
      </c>
      <c r="C41" s="18" t="s">
        <v>14</v>
      </c>
      <c r="D41" s="18">
        <v>4</v>
      </c>
      <c r="E41" s="38">
        <f>$E$22</f>
        <v>0</v>
      </c>
      <c r="F41" s="38">
        <f>E41*D41</f>
        <v>0</v>
      </c>
      <c r="G41" s="49"/>
    </row>
    <row r="42" spans="1:7" ht="19.899999999999999" customHeight="1" x14ac:dyDescent="0.35">
      <c r="A42" s="16" t="s">
        <v>42</v>
      </c>
      <c r="B42" s="17" t="s">
        <v>79</v>
      </c>
      <c r="C42" s="18"/>
      <c r="D42" s="18"/>
      <c r="E42" s="38"/>
      <c r="F42" s="38"/>
      <c r="G42" s="49"/>
    </row>
    <row r="43" spans="1:7" ht="19.899999999999999" customHeight="1" x14ac:dyDescent="0.35">
      <c r="A43" s="24" t="s">
        <v>70</v>
      </c>
      <c r="B43" s="25" t="s">
        <v>86</v>
      </c>
      <c r="C43" s="30" t="s">
        <v>14</v>
      </c>
      <c r="D43" s="30">
        <v>1</v>
      </c>
      <c r="E43" s="39">
        <f>$E$27</f>
        <v>0</v>
      </c>
      <c r="F43" s="39">
        <f>-E43*D43</f>
        <v>0</v>
      </c>
      <c r="G43" s="47"/>
    </row>
    <row r="44" spans="1:7" ht="19.899999999999999" customHeight="1" x14ac:dyDescent="0.35">
      <c r="A44" s="27" t="s">
        <v>81</v>
      </c>
      <c r="B44" s="29" t="s">
        <v>76</v>
      </c>
      <c r="C44" s="18" t="s">
        <v>14</v>
      </c>
      <c r="D44" s="18">
        <v>1</v>
      </c>
      <c r="E44" s="38"/>
      <c r="F44" s="38">
        <f>E44*D44</f>
        <v>0</v>
      </c>
      <c r="G44" s="49"/>
    </row>
    <row r="45" spans="1:7" ht="19.899999999999999" customHeight="1" x14ac:dyDescent="0.35">
      <c r="A45" s="24" t="s">
        <v>68</v>
      </c>
      <c r="B45" s="26" t="s">
        <v>87</v>
      </c>
      <c r="C45" s="30" t="s">
        <v>14</v>
      </c>
      <c r="D45" s="30">
        <v>1</v>
      </c>
      <c r="E45" s="39">
        <f>$E$31</f>
        <v>0</v>
      </c>
      <c r="F45" s="39">
        <f>-E45*D45</f>
        <v>0</v>
      </c>
      <c r="G45" s="47"/>
    </row>
    <row r="46" spans="1:7" ht="33.75" customHeight="1" x14ac:dyDescent="0.35">
      <c r="A46" s="27" t="s">
        <v>69</v>
      </c>
      <c r="B46" s="28" t="s">
        <v>66</v>
      </c>
      <c r="C46" s="18" t="s">
        <v>14</v>
      </c>
      <c r="D46" s="18">
        <v>1</v>
      </c>
      <c r="E46" s="38"/>
      <c r="F46" s="38">
        <f>E46*D46</f>
        <v>0</v>
      </c>
      <c r="G46" s="49"/>
    </row>
    <row r="47" spans="1:7" ht="19.899999999999999" customHeight="1" x14ac:dyDescent="0.35">
      <c r="A47" s="16" t="s">
        <v>45</v>
      </c>
      <c r="B47" s="17" t="s">
        <v>46</v>
      </c>
      <c r="C47" s="15"/>
      <c r="D47" s="15"/>
      <c r="E47" s="38"/>
      <c r="F47" s="43"/>
      <c r="G47" s="50"/>
    </row>
    <row r="48" spans="1:7" ht="19.899999999999999" customHeight="1" x14ac:dyDescent="0.35">
      <c r="A48" s="16" t="s">
        <v>47</v>
      </c>
      <c r="B48" s="19" t="s">
        <v>48</v>
      </c>
      <c r="C48" s="18" t="s">
        <v>14</v>
      </c>
      <c r="D48" s="18">
        <v>4</v>
      </c>
      <c r="E48" s="38"/>
      <c r="F48" s="38">
        <f>E48*D48</f>
        <v>0</v>
      </c>
      <c r="G48" s="49"/>
    </row>
    <row r="49" spans="1:10" ht="33.75" customHeight="1" x14ac:dyDescent="0.35">
      <c r="A49" s="16" t="s">
        <v>73</v>
      </c>
      <c r="B49" s="17" t="s">
        <v>72</v>
      </c>
      <c r="C49" s="18" t="s">
        <v>14</v>
      </c>
      <c r="D49" s="18">
        <v>1</v>
      </c>
      <c r="E49" s="38"/>
      <c r="F49" s="38">
        <f>E49*D49</f>
        <v>0</v>
      </c>
      <c r="G49" s="49"/>
    </row>
    <row r="50" spans="1:10" ht="18" customHeight="1" x14ac:dyDescent="0.35">
      <c r="A50" s="9"/>
      <c r="B50" s="10"/>
      <c r="C50" s="7"/>
      <c r="D50" s="7"/>
      <c r="E50" s="37"/>
      <c r="F50" s="37"/>
      <c r="G50" s="47"/>
    </row>
    <row r="51" spans="1:10" ht="18" customHeight="1" x14ac:dyDescent="0.35">
      <c r="A51" s="59" t="s">
        <v>88</v>
      </c>
      <c r="B51" s="21" t="s">
        <v>84</v>
      </c>
      <c r="C51" s="21"/>
      <c r="D51" s="20"/>
      <c r="E51" s="40"/>
      <c r="F51" s="40"/>
      <c r="G51" s="51"/>
    </row>
    <row r="52" spans="1:10" ht="30.4" customHeight="1" x14ac:dyDescent="0.35">
      <c r="A52" s="60"/>
      <c r="B52" s="21" t="s">
        <v>61</v>
      </c>
      <c r="C52" s="21"/>
      <c r="D52" s="20"/>
      <c r="E52" s="40"/>
      <c r="F52" s="40">
        <f>F5+F9+F21</f>
        <v>0</v>
      </c>
      <c r="G52" s="51">
        <f>F52/655.957</f>
        <v>0</v>
      </c>
    </row>
    <row r="53" spans="1:10" ht="30.4" customHeight="1" x14ac:dyDescent="0.35">
      <c r="A53" s="61"/>
      <c r="B53" s="21" t="s">
        <v>62</v>
      </c>
      <c r="C53" s="21"/>
      <c r="D53" s="20">
        <v>16</v>
      </c>
      <c r="E53" s="40"/>
      <c r="F53" s="44">
        <f>F52*D53</f>
        <v>0</v>
      </c>
      <c r="G53" s="52">
        <f>F53/655.957</f>
        <v>0</v>
      </c>
      <c r="J53" s="11"/>
    </row>
    <row r="54" spans="1:10" ht="30.4" customHeight="1" x14ac:dyDescent="0.35">
      <c r="E54" s="41"/>
      <c r="F54" s="41"/>
      <c r="G54" s="53"/>
    </row>
    <row r="55" spans="1:10" ht="18" customHeight="1" x14ac:dyDescent="0.35">
      <c r="A55" s="62" t="s">
        <v>89</v>
      </c>
      <c r="B55" s="23" t="s">
        <v>85</v>
      </c>
      <c r="C55" s="23"/>
      <c r="D55" s="22"/>
      <c r="E55" s="42"/>
      <c r="F55" s="42"/>
      <c r="G55" s="54"/>
    </row>
    <row r="56" spans="1:10" ht="30.4" customHeight="1" x14ac:dyDescent="0.35">
      <c r="A56" s="63"/>
      <c r="B56" s="23" t="s">
        <v>61</v>
      </c>
      <c r="C56" s="23"/>
      <c r="D56" s="22"/>
      <c r="E56" s="42"/>
      <c r="F56" s="42">
        <f>F5+F9+F21+F40</f>
        <v>0</v>
      </c>
      <c r="G56" s="54">
        <f>F56/655.957</f>
        <v>0</v>
      </c>
    </row>
    <row r="57" spans="1:10" ht="30.4" customHeight="1" x14ac:dyDescent="0.35">
      <c r="A57" s="64"/>
      <c r="B57" s="23" t="s">
        <v>62</v>
      </c>
      <c r="C57" s="23"/>
      <c r="D57" s="22">
        <v>16</v>
      </c>
      <c r="E57" s="42"/>
      <c r="F57" s="45">
        <f>F56*D57</f>
        <v>0</v>
      </c>
      <c r="G57" s="55">
        <f>F57/655.957</f>
        <v>0</v>
      </c>
      <c r="J57" s="11"/>
    </row>
  </sheetData>
  <mergeCells count="4">
    <mergeCell ref="A1:G1"/>
    <mergeCell ref="A2:G2"/>
    <mergeCell ref="A51:A53"/>
    <mergeCell ref="A55:A57"/>
  </mergeCells>
  <phoneticPr fontId="8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74" fitToWidth="3" fitToHeight="3" orientation="portrait" horizontalDpi="300" verticalDpi="300" r:id="rId1"/>
  <ignoredErrors>
    <ignoredError sqref="F9 F44:F45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Enabel_document" ma:contentTypeID="0x010100A054E23CC720224AB55CD5109E0645C0003696F039C6A622468B790C91F13A989C" ma:contentTypeVersion="31" ma:contentTypeDescription="Crée un document." ma:contentTypeScope="" ma:versionID="9efb0358030e027f653272b08b304fd2">
  <xsd:schema xmlns:xsd="http://www.w3.org/2001/XMLSchema" xmlns:xs="http://www.w3.org/2001/XMLSchema" xmlns:p="http://schemas.microsoft.com/office/2006/metadata/properties" xmlns:ns1="http://schemas.microsoft.com/sharepoint/v3" xmlns:ns2="508ba6eb-9e09-4fd5-92f2-2d9921329f2d" xmlns:ns3="14a9c00f-d9e3-4eb9-aad3-f69239d17d9c" xmlns:ns4="3a2cca07-d411-4b48-b7e8-c526dfd39ce0" xmlns:ns5="ebb4720f-66d3-4875-9bf2-28ed94ffc9d2" xmlns:ns6="a533498b-7070-4516-9bf6-5ab6e9b696c6" targetNamespace="http://schemas.microsoft.com/office/2006/metadata/properties" ma:root="true" ma:fieldsID="7fe161c334fc75f2208d54bcb73cb36c" ns1:_="" ns2:_="" ns3:_="" ns4:_="" ns5:_="" ns6:_="">
    <xsd:import namespace="http://schemas.microsoft.com/sharepoint/v3"/>
    <xsd:import namespace="508ba6eb-9e09-4fd5-92f2-2d9921329f2d"/>
    <xsd:import namespace="14a9c00f-d9e3-4eb9-aad3-f69239d17d9c"/>
    <xsd:import namespace="3a2cca07-d411-4b48-b7e8-c526dfd39ce0"/>
    <xsd:import namespace="ebb4720f-66d3-4875-9bf2-28ed94ffc9d2"/>
    <xsd:import namespace="a533498b-7070-4516-9bf6-5ab6e9b696c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o99d250c03344da181939f0145dbc023" minOccurs="0"/>
                <xsd:element ref="ns4:TaxCatchAll" minOccurs="0"/>
                <xsd:element ref="ns4:TaxCatchAllLabel" minOccurs="0"/>
                <xsd:element ref="ns3:kecc0e8a0a3349c79c5d1d6e51bea7c3" minOccurs="0"/>
                <xsd:element ref="ns3:j50cb40f2a0941d2947e6bcbd5d19dce" minOccurs="0"/>
                <xsd:element ref="ns3:jcd7455606374210a964e5d7a999097a" minOccurs="0"/>
                <xsd:element ref="ns6:MediaServiceMetadata" minOccurs="0"/>
                <xsd:element ref="ns6:MediaServiceFastMetadata" minOccurs="0"/>
                <xsd:element ref="ns6:MediaServiceAutoTags" minOccurs="0"/>
                <xsd:element ref="ns6:MediaServiceOCR" minOccurs="0"/>
                <xsd:element ref="ns6:MediaServiceGenerationTime" minOccurs="0"/>
                <xsd:element ref="ns6:MediaServiceEventHashCode" minOccurs="0"/>
                <xsd:element ref="ns6:MediaServiceAutoKeyPoints" minOccurs="0"/>
                <xsd:element ref="ns6:MediaServiceDateTaken" minOccurs="0"/>
                <xsd:element ref="ns6:MediaServiceLocation" minOccurs="0"/>
                <xsd:element ref="ns1:_ip_UnifiedCompliancePolicyProperties" minOccurs="0"/>
                <xsd:element ref="ns1:_ip_UnifiedCompliancePolicyUIAction" minOccurs="0"/>
                <xsd:element ref="ns6:MediaLengthInSeconds" minOccurs="0"/>
                <xsd:element ref="ns5:SharedWithUsers" minOccurs="0"/>
                <xsd:element ref="ns5:SharedWithDetails" minOccurs="0"/>
                <xsd:element ref="ns6:lcf76f155ced4ddcb4097134ff3c332f" minOccurs="0"/>
                <xsd:element ref="ns6:_Flow_SignoffStatus" minOccurs="0"/>
                <xsd:element ref="ns6:MediaServiceObjectDetectorVersions" minOccurs="0"/>
                <xsd:element ref="ns6:MediaServiceSearchProperties" minOccurs="0"/>
                <xsd:element ref="ns6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30" nillable="true" ma:displayName="Propriétés de la stratégie de conformité unifiée" ma:hidden="true" ma:internalName="_ip_UnifiedCompliancePolicyProperties">
      <xsd:simpleType>
        <xsd:restriction base="dms:Note"/>
      </xsd:simpleType>
    </xsd:element>
    <xsd:element name="_ip_UnifiedCompliancePolicyUIAction" ma:index="31" nillable="true" ma:displayName="Action d’interface utilisateur de la stratégie de conformité unifiée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8ba6eb-9e09-4fd5-92f2-2d9921329f2d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a9c00f-d9e3-4eb9-aad3-f69239d17d9c" elementFormDefault="qualified">
    <xsd:import namespace="http://schemas.microsoft.com/office/2006/documentManagement/types"/>
    <xsd:import namespace="http://schemas.microsoft.com/office/infopath/2007/PartnerControls"/>
    <xsd:element name="o99d250c03344da181939f0145dbc023" ma:index="11" nillable="true" ma:taxonomy="true" ma:internalName="o99d250c03344da181939f0145dbc023" ma:taxonomyFieldName="Document_Language" ma:displayName="Document_Language" ma:readOnly="false" ma:default="11;#FR|e5b11214-e6fc-4287-b1cb-b050c041462c" ma:fieldId="{899d250c-0334-4da1-8193-9f0145dbc023}" ma:sspId="60552f54-6c29-411d-8801-9a0c08c1a1a0" ma:termSetId="df09f262-5bd0-48f7-8ff9-66e612052d7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ecc0e8a0a3349c79c5d1d6e51bea7c3" ma:index="15" nillable="true" ma:taxonomy="true" ma:internalName="kecc0e8a0a3349c79c5d1d6e51bea7c3" ma:taxonomyFieldName="Document_Status" ma:displayName="Document_Status" ma:readOnly="false" ma:default="" ma:fieldId="{4ecc0e8a-0a33-49c7-9c5d-1d6e51bea7c3}" ma:sspId="60552f54-6c29-411d-8801-9a0c08c1a1a0" ma:termSetId="44d061db-62b2-4b12-a4d8-975f9639cbd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50cb40f2a0941d2947e6bcbd5d19dce" ma:index="17" nillable="true" ma:taxonomy="true" ma:internalName="j50cb40f2a0941d2947e6bcbd5d19dce" ma:taxonomyFieldName="Document_Type" ma:displayName="Document_Type" ma:readOnly="false" ma:default="" ma:fieldId="{350cb40f-2a09-41d2-947e-6bcbd5d19dce}" ma:sspId="60552f54-6c29-411d-8801-9a0c08c1a1a0" ma:termSetId="33f81917-df70-4c8b-9cac-ffa47dc2aab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cd7455606374210a964e5d7a999097a" ma:index="19" nillable="true" ma:taxonomy="true" ma:internalName="jcd7455606374210a964e5d7a999097a" ma:taxonomyFieldName="Country" ma:displayName="Country" ma:readOnly="false" ma:default="1;#BEN|df94d523-0057-41e3-9cad-b091baa812d5" ma:fieldId="{3cd74556-0637-4210-a964-e5d7a999097a}" ma:sspId="60552f54-6c29-411d-8801-9a0c08c1a1a0" ma:termSetId="a5b2ccc0-0626-4c6c-a942-5ad76bcb68f2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2cca07-d411-4b48-b7e8-c526dfd39ce0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672b6690-853f-4ec4-a8d2-dbd7f8bfb1ac}" ma:internalName="TaxCatchAll" ma:showField="CatchAllData" ma:web="ebb4720f-66d3-4875-9bf2-28ed94ffc9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3" nillable="true" ma:displayName="Taxonomy Catch All Column1" ma:hidden="true" ma:list="{672b6690-853f-4ec4-a8d2-dbd7f8bfb1ac}" ma:internalName="TaxCatchAllLabel" ma:readOnly="true" ma:showField="CatchAllDataLabel" ma:web="ebb4720f-66d3-4875-9bf2-28ed94ffc9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b4720f-66d3-4875-9bf2-28ed94ffc9d2" elementFormDefault="qualified">
    <xsd:import namespace="http://schemas.microsoft.com/office/2006/documentManagement/types"/>
    <xsd:import namespace="http://schemas.microsoft.com/office/infopath/2007/PartnerControls"/>
    <xsd:element name="SharedWithUsers" ma:index="33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4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33498b-7070-4516-9bf6-5ab6e9b696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23" nillable="true" ma:displayName="Tags" ma:internalName="MediaServiceAutoTags" ma:readOnly="true">
      <xsd:simpleType>
        <xsd:restriction base="dms:Text"/>
      </xsd:simple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DateTaken" ma:index="2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9" nillable="true" ma:displayName="Location" ma:internalName="MediaServiceLocation" ma:readOnly="true">
      <xsd:simpleType>
        <xsd:restriction base="dms:Text"/>
      </xsd:simpleType>
    </xsd:element>
    <xsd:element name="MediaLengthInSeconds" ma:index="3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36" nillable="true" ma:taxonomy="true" ma:internalName="lcf76f155ced4ddcb4097134ff3c332f" ma:taxonomyFieldName="MediaServiceImageTags" ma:displayName="Balises d’images" ma:readOnly="false" ma:fieldId="{5cf76f15-5ced-4ddc-b409-7134ff3c332f}" ma:taxonomyMulti="true" ma:sspId="60552f54-6c29-411d-8801-9a0c08c1a1a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37" nillable="true" ma:displayName="Sign-off status" ma:internalName="Sign_x002d_off_x0020_status">
      <xsd:simpleType>
        <xsd:restriction base="dms:Text"/>
      </xsd:simpleType>
    </xsd:element>
    <xsd:element name="MediaServiceObjectDetectorVersions" ma:index="3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4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08ba6eb-9e09-4fd5-92f2-2d9921329f2d">BENENABEL-1876229201-299544</_dlc_DocId>
    <_Flow_SignoffStatus xmlns="a533498b-7070-4516-9bf6-5ab6e9b696c6" xsi:nil="true"/>
    <jcd7455606374210a964e5d7a999097a xmlns="14a9c00f-d9e3-4eb9-aad3-f69239d17d9c">
      <Terms xmlns="http://schemas.microsoft.com/office/infopath/2007/PartnerControls">
        <TermInfo xmlns="http://schemas.microsoft.com/office/infopath/2007/PartnerControls">
          <TermName xmlns="http://schemas.microsoft.com/office/infopath/2007/PartnerControls">BEN</TermName>
          <TermId xmlns="http://schemas.microsoft.com/office/infopath/2007/PartnerControls">df94d523-0057-41e3-9cad-b091baa812d5</TermId>
        </TermInfo>
      </Terms>
    </jcd7455606374210a964e5d7a999097a>
    <kecc0e8a0a3349c79c5d1d6e51bea7c3 xmlns="14a9c00f-d9e3-4eb9-aad3-f69239d17d9c">
      <Terms xmlns="http://schemas.microsoft.com/office/infopath/2007/PartnerControls"/>
    </kecc0e8a0a3349c79c5d1d6e51bea7c3>
    <o99d250c03344da181939f0145dbc023 xmlns="14a9c00f-d9e3-4eb9-aad3-f69239d17d9c">
      <Terms xmlns="http://schemas.microsoft.com/office/infopath/2007/PartnerControls">
        <TermInfo xmlns="http://schemas.microsoft.com/office/infopath/2007/PartnerControls">
          <TermName xmlns="http://schemas.microsoft.com/office/infopath/2007/PartnerControls">FR</TermName>
          <TermId xmlns="http://schemas.microsoft.com/office/infopath/2007/PartnerControls">e5b11214-e6fc-4287-b1cb-b050c041462c</TermId>
        </TermInfo>
      </Terms>
    </o99d250c03344da181939f0145dbc023>
    <_ip_UnifiedCompliancePolicyUIAction xmlns="http://schemas.microsoft.com/sharepoint/v3" xsi:nil="true"/>
    <_dlc_DocIdUrl xmlns="508ba6eb-9e09-4fd5-92f2-2d9921329f2d">
      <Url>https://enabelbe.sharepoint.com/sites/BEN/_layouts/15/DocIdRedir.aspx?ID=BENENABEL-1876229201-299544</Url>
      <Description>BENENABEL-1876229201-299544</Description>
    </_dlc_DocIdUrl>
    <_ip_UnifiedCompliancePolicyProperties xmlns="http://schemas.microsoft.com/sharepoint/v3" xsi:nil="true"/>
    <j50cb40f2a0941d2947e6bcbd5d19dce xmlns="14a9c00f-d9e3-4eb9-aad3-f69239d17d9c">
      <Terms xmlns="http://schemas.microsoft.com/office/infopath/2007/PartnerControls"/>
    </j50cb40f2a0941d2947e6bcbd5d19dce>
    <lcf76f155ced4ddcb4097134ff3c332f xmlns="a533498b-7070-4516-9bf6-5ab6e9b696c6">
      <Terms xmlns="http://schemas.microsoft.com/office/infopath/2007/PartnerControls"/>
    </lcf76f155ced4ddcb4097134ff3c332f>
    <TaxCatchAll xmlns="3a2cca07-d411-4b48-b7e8-c526dfd39ce0">
      <Value>11</Value>
      <Value>1</Value>
    </TaxCatchAll>
  </documentManagement>
</p:properties>
</file>

<file path=customXml/itemProps1.xml><?xml version="1.0" encoding="utf-8"?>
<ds:datastoreItem xmlns:ds="http://schemas.openxmlformats.org/officeDocument/2006/customXml" ds:itemID="{B64C4773-0DDB-4F1F-B811-6340243D0E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08ba6eb-9e09-4fd5-92f2-2d9921329f2d"/>
    <ds:schemaRef ds:uri="14a9c00f-d9e3-4eb9-aad3-f69239d17d9c"/>
    <ds:schemaRef ds:uri="3a2cca07-d411-4b48-b7e8-c526dfd39ce0"/>
    <ds:schemaRef ds:uri="ebb4720f-66d3-4875-9bf2-28ed94ffc9d2"/>
    <ds:schemaRef ds:uri="a533498b-7070-4516-9bf6-5ab6e9b696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9655789-E3A7-4245-AD54-A4D52D84EB12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89F40993-CB0D-4979-B8AA-EBBC8DABF363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4B0963C8-9DDC-4565-B151-CE4B47A43FF8}">
  <ds:schemaRefs>
    <ds:schemaRef ds:uri="http://schemas.microsoft.com/office/2006/metadata/properties"/>
    <ds:schemaRef ds:uri="http://schemas.microsoft.com/office/infopath/2007/PartnerControls"/>
    <ds:schemaRef ds:uri="508ba6eb-9e09-4fd5-92f2-2d9921329f2d"/>
    <ds:schemaRef ds:uri="a533498b-7070-4516-9bf6-5ab6e9b696c6"/>
    <ds:schemaRef ds:uri="14a9c00f-d9e3-4eb9-aad3-f69239d17d9c"/>
    <ds:schemaRef ds:uri="http://schemas.microsoft.com/sharepoint/v3"/>
    <ds:schemaRef ds:uri="3a2cca07-d411-4b48-b7e8-c526dfd39ce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Feuil1</vt:lpstr>
      <vt:lpstr>Feuil1!_Hlk215647494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BOUSSARI, Mouhamed Chéirif Adissa Richard</dc:creator>
  <cp:lastModifiedBy>BOUSSARI, Mouhamed Chéirif Adissa Richard</cp:lastModifiedBy>
  <dcterms:created xsi:type="dcterms:W3CDTF">2026-04-30T09:05:27Z</dcterms:created>
  <dcterms:modified xsi:type="dcterms:W3CDTF">2026-10-09T10:03:41Z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0x010100A054E23CC720224AB55CD5109E0645C0003696F039C6A622468B790C91F13A989C</vt:lpwstr>
  </property>
  <property fmtid="{D5CDD505-2E9C-101B-9397-08002B2CF9AE}" pid="3" name="Document_Language">
    <vt:lpwstr>11;#FR|e5b11214-e6fc-4287-b1cb-b050c041462c</vt:lpwstr>
  </property>
  <property fmtid="{D5CDD505-2E9C-101B-9397-08002B2CF9AE}" pid="4" name="Country">
    <vt:lpwstr>1;#BEN|df94d523-0057-41e3-9cad-b091baa812d5</vt:lpwstr>
  </property>
  <property fmtid="{D5CDD505-2E9C-101B-9397-08002B2CF9AE}" pid="5" name="_dlc_DocIdItemGuid">
    <vt:lpwstr>180df26a-0476-4199-a0c2-520af3c5bdef</vt:lpwstr>
  </property>
  <property fmtid="{D5CDD505-2E9C-101B-9397-08002B2CF9AE}" pid="6" name="MediaServiceImageTags">
    <vt:lpwstr/>
  </property>
  <property fmtid="{D5CDD505-2E9C-101B-9397-08002B2CF9AE}" pid="7" name="Document_Type">
    <vt:lpwstr/>
  </property>
  <property fmtid="{D5CDD505-2E9C-101B-9397-08002B2CF9AE}" pid="8" name="Document_Status">
    <vt:lpwstr/>
  </property>
  <property fmtid="{D5CDD505-2E9C-101B-9397-08002B2CF9AE}" pid="9" name="Contract_reference">
    <vt:lpwstr/>
  </property>
  <property fmtid="{D5CDD505-2E9C-101B-9397-08002B2CF9AE}" pid="10" name="Project_code">
    <vt:lpwstr/>
  </property>
  <property fmtid="{D5CDD505-2E9C-101B-9397-08002B2CF9AE}" pid="11" name="e2b781e9cad840cd89b90f5a7e989839">
    <vt:lpwstr/>
  </property>
  <property fmtid="{D5CDD505-2E9C-101B-9397-08002B2CF9AE}" pid="12" name="l9d65098618b4a8fbbe87718e7187e6b">
    <vt:lpwstr/>
  </property>
</Properties>
</file>